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showHorizontalScroll="0" showVerticalScroll="0" showSheetTabs="0" xWindow="0" yWindow="0" windowWidth="15330" windowHeight="4170"/>
  </bookViews>
  <sheets>
    <sheet name="Sheet2" sheetId="2" r:id="rId1"/>
    <sheet name="Sheet3" sheetId="3" r:id="rId2"/>
  </sheets>
  <definedNames>
    <definedName name="_xlnm.Print_Area" localSheetId="0">Sheet2!$A$1:$H$60</definedName>
  </definedNames>
  <calcPr calcId="162913"/>
</workbook>
</file>

<file path=xl/calcChain.xml><?xml version="1.0" encoding="utf-8"?>
<calcChain xmlns="http://schemas.openxmlformats.org/spreadsheetml/2006/main">
  <c r="F15" i="2" l="1"/>
  <c r="P34" i="2" l="1"/>
  <c r="F35" i="2" l="1"/>
  <c r="F36" i="2" l="1"/>
  <c r="L22" i="2"/>
  <c r="H20" i="2" l="1"/>
  <c r="H18" i="2"/>
  <c r="H25" i="2"/>
  <c r="L19" i="2" l="1"/>
  <c r="L20" i="2"/>
  <c r="L21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18" i="2"/>
  <c r="H35" i="2" l="1"/>
  <c r="I35" i="2" s="1"/>
  <c r="H29" i="2"/>
  <c r="H27" i="2"/>
  <c r="I27" i="2" s="1"/>
  <c r="I25" i="2"/>
  <c r="E11" i="2" l="1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<sst xmlns="http://schemas.openxmlformats.org/spreadsheetml/2006/main" count="58" uniqueCount="52">
  <si>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</si>
  <si>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</si>
  <si>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</si>
  <si>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</si>
  <si>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</si>
  <si>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</si>
  <si>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</si>
  <si>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</si>
  <si>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</si>
  <si>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</si>
  <si>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</si>
  <si>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</si>
  <si>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</si>
  <si>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</si>
  <si>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</si>
  <si>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</si>
  <si>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</si>
  <si>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</si>
  <si>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</si>
  <si>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</si>
  <si>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</si>
  <si>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</si>
  <si>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</si>
  <si>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</si>
  <si>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</si>
  <si>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</si>
  <si>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</si>
  <si>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</si>
  <si>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</si>
  <si>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</si>
  <si>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</si>
  <si>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</si>
  <si>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</si>
  <si>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</si>
  <si>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</si>
  <si>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</si>
  <si>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</si>
  <si>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</si>
  <si>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</si>
  <si>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</si>
  <si>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</si>
  <si>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</si>
  <si>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</si>
  <si>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</si>
  <si>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</si>
  <si>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</si>
  <si>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</si>
  <si>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</si>
  <si>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4"/>
        <rFont val="Times New Roman"/>
        <family val="1"/>
      </rPr>
      <t>Ngân Hàng TMCP Đầu tư và Phát triển Việt Nam - Chi nhánh Hà Thành</t>
    </r>
    <r>
      <rPr>
        <sz val="14"/>
        <rFont val="Times New Roman"/>
        <family val="1"/>
      </rPr>
      <t xml:space="preserve">
Bank for Investment and Development of Vietnam JSC - Ha Thanh Branch</t>
    </r>
  </si>
  <si>
    <r>
      <t xml:space="preserve">Công Ty TNHH MTV quản lý quỹ ngân hàng Công Thương Việt Nam
</t>
    </r>
    <r>
      <rPr>
        <sz val="14"/>
        <rFont val="Times New Roman"/>
        <family val="1"/>
      </rPr>
      <t>Vietinbank Fund Management Company Limited</t>
    </r>
  </si>
  <si>
    <r>
      <t xml:space="preserve">Quỹ Đầu tư Trái phiếu ngân hàng công thương Việt Nam
</t>
    </r>
    <r>
      <rPr>
        <sz val="14"/>
        <rFont val="Times New Roman"/>
        <family val="1"/>
      </rPr>
      <t>VTBF</t>
    </r>
  </si>
  <si>
    <t>Công Ty TNHH MTV quản lý quỹ NH Công Thương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</si>
</sst>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7" fillId="2" borderId="0" xfId="4" applyFont="1" applyFill="1"/>
    <xf numFmtId="0" fontId="26" fillId="2" borderId="0" xfId="3" applyFont="1" applyFill="1" applyAlignment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left" vertical="center" wrapText="1"/>
    </xf>
    <xf numFmtId="0" fontId="26" fillId="2" borderId="0" xfId="3" applyFont="1" applyFill="1" applyAlignment="1">
      <alignment horizontal="left" vertical="center" wrapText="1"/>
    </xf>
    <xf numFmtId="167" fontId="26" fillId="2" borderId="0" xfId="3" applyNumberFormat="1" applyFont="1" applyFill="1" applyAlignment="1">
      <alignment horizontal="left" wrapText="1"/>
    </xf>
    <xf numFmtId="3" fontId="26" fillId="2" borderId="0" xfId="3" applyNumberFormat="1" applyFont="1" applyFill="1" applyAlignment="1">
      <alignment wrapText="1"/>
    </xf>
    <xf numFmtId="0" fontId="27" fillId="2" borderId="0" xfId="3" applyFont="1" applyFill="1" applyAlignment="1">
      <alignment horizontal="center"/>
    </xf>
    <xf numFmtId="0" fontId="27" fillId="2" borderId="0" xfId="3" applyFont="1" applyFill="1" applyAlignment="1">
      <alignment horizontal="left" vertical="top" wrapText="1"/>
    </xf>
    <xf numFmtId="168" fontId="27" fillId="2" borderId="0" xfId="7" applyNumberFormat="1" applyFont="1" applyFill="1" applyAlignment="1">
      <alignment horizontal="left" vertical="top" wrapText="1"/>
    </xf>
    <xf numFmtId="169" fontId="26" fillId="2" borderId="0" xfId="3" applyNumberFormat="1" applyFont="1" applyFill="1" applyAlignment="1">
      <alignment horizontal="left" vertical="top" wrapText="1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6" fillId="34" borderId="1" xfId="3" applyFont="1" applyFill="1" applyBorder="1" applyAlignment="1">
      <alignment horizontal="center" vertical="center" wrapText="1"/>
    </xf>
    <xf numFmtId="166" fontId="26" fillId="34" borderId="1" xfId="5" applyNumberFormat="1" applyFont="1" applyFill="1" applyBorder="1" applyAlignment="1">
      <alignment horizontal="center" vertical="center" wrapText="1"/>
    </xf>
    <xf numFmtId="0" fontId="26" fillId="34" borderId="5" xfId="3" applyFont="1" applyFill="1" applyBorder="1" applyAlignment="1">
      <alignment horizontal="center" vertical="center" wrapText="1"/>
    </xf>
    <xf numFmtId="14" fontId="26" fillId="34" borderId="5" xfId="5" applyNumberFormat="1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166" fontId="27" fillId="2" borderId="9" xfId="5" applyNumberFormat="1" applyFont="1" applyFill="1" applyBorder="1" applyAlignment="1">
      <alignment horizontal="center" vertical="center" wrapText="1"/>
    </xf>
    <xf numFmtId="0" fontId="27" fillId="2" borderId="9" xfId="3" applyFont="1" applyFill="1" applyBorder="1" applyAlignment="1">
      <alignment horizontal="center" vertical="center" wrapText="1"/>
    </xf>
    <xf numFmtId="0" fontId="27" fillId="2" borderId="10" xfId="3" applyFont="1" applyFill="1" applyBorder="1" applyAlignment="1">
      <alignment horizontal="center" vertical="center" wrapText="1"/>
    </xf>
    <xf numFmtId="166" fontId="27" fillId="2" borderId="9" xfId="7" applyNumberFormat="1" applyFont="1" applyFill="1" applyBorder="1" applyAlignment="1">
      <alignment horizontal="right" vertical="center" wrapText="1"/>
    </xf>
    <xf numFmtId="43" fontId="27" fillId="2" borderId="9" xfId="7" applyNumberFormat="1" applyFont="1" applyFill="1" applyBorder="1" applyAlignment="1">
      <alignment horizontal="right" vertical="center" wrapText="1"/>
    </xf>
    <xf numFmtId="166" fontId="27" fillId="2" borderId="9" xfId="8" applyNumberFormat="1" applyFont="1" applyFill="1" applyBorder="1" applyAlignment="1">
      <alignment horizontal="right" vertical="center" wrapText="1"/>
    </xf>
    <xf numFmtId="0" fontId="27" fillId="2" borderId="9" xfId="3" applyFont="1" applyFill="1" applyBorder="1" applyAlignment="1">
      <alignment horizontal="center" vertical="justify" wrapText="1"/>
    </xf>
    <xf numFmtId="0" fontId="28" fillId="2" borderId="10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center" vertical="justify" wrapText="1"/>
    </xf>
    <xf numFmtId="0" fontId="26" fillId="2" borderId="9" xfId="3" applyFont="1" applyFill="1" applyBorder="1" applyAlignment="1">
      <alignment horizontal="center" vertical="justify" wrapText="1"/>
    </xf>
    <xf numFmtId="166" fontId="27" fillId="0" borderId="9" xfId="1" applyNumberFormat="1" applyFont="1" applyFill="1" applyBorder="1" applyAlignment="1">
      <alignment horizontal="center" vertical="center" wrapText="1"/>
    </xf>
    <xf numFmtId="43" fontId="27" fillId="0" borderId="9" xfId="1" applyNumberFormat="1" applyFont="1" applyFill="1" applyBorder="1" applyAlignment="1">
      <alignment vertical="center"/>
    </xf>
    <xf numFmtId="166" fontId="27" fillId="0" borderId="9" xfId="1" applyNumberFormat="1" applyFont="1" applyFill="1" applyBorder="1" applyAlignment="1">
      <alignment vertical="center"/>
    </xf>
    <xf numFmtId="10" fontId="27" fillId="0" borderId="9" xfId="2" applyNumberFormat="1" applyFont="1" applyFill="1" applyBorder="1" applyAlignment="1">
      <alignment vertical="center"/>
    </xf>
    <xf numFmtId="0" fontId="27" fillId="2" borderId="9" xfId="3" applyFont="1" applyFill="1" applyBorder="1" applyAlignment="1">
      <alignment horizontal="left" vertical="center" wrapText="1"/>
    </xf>
    <xf numFmtId="10" fontId="27" fillId="2" borderId="9" xfId="9" applyNumberFormat="1" applyFont="1" applyFill="1" applyBorder="1" applyAlignment="1">
      <alignment horizontal="right" vertical="center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vertical="center"/>
    </xf>
    <xf numFmtId="169" fontId="26" fillId="2" borderId="0" xfId="10" applyNumberFormat="1" applyFont="1" applyFill="1" applyAlignment="1">
      <alignment vertical="center" wrapText="1"/>
    </xf>
    <xf numFmtId="166" fontId="28" fillId="2" borderId="0" xfId="5" applyNumberFormat="1" applyFont="1" applyFill="1" applyBorder="1" applyAlignment="1">
      <alignment vertical="center" wrapText="1"/>
    </xf>
    <xf numFmtId="2" fontId="27" fillId="2" borderId="7" xfId="10" applyNumberFormat="1" applyFont="1" applyFill="1" applyBorder="1" applyAlignment="1">
      <alignment vertical="center"/>
    </xf>
    <xf numFmtId="166" fontId="27" fillId="2" borderId="0" xfId="5" applyNumberFormat="1" applyFont="1" applyFill="1" applyAlignment="1">
      <alignment horizontal="center" vertical="center"/>
    </xf>
    <xf numFmtId="2" fontId="27" fillId="2" borderId="0" xfId="10" applyNumberFormat="1" applyFont="1" applyFill="1" applyAlignment="1">
      <alignment vertical="center"/>
    </xf>
    <xf numFmtId="0" fontId="26" fillId="2" borderId="3" xfId="10" applyNumberFormat="1" applyFont="1" applyFill="1" applyBorder="1" applyAlignment="1">
      <alignment vertical="center"/>
    </xf>
    <xf numFmtId="166" fontId="26" fillId="2" borderId="0" xfId="5" applyNumberFormat="1" applyFont="1" applyFill="1" applyAlignment="1">
      <alignment vertical="center"/>
    </xf>
    <xf numFmtId="0" fontId="26" fillId="2" borderId="0" xfId="4" applyFont="1" applyFill="1"/>
    <xf numFmtId="166" fontId="26" fillId="2" borderId="0" xfId="5" applyNumberFormat="1" applyFont="1" applyFill="1" applyAlignment="1">
      <alignment horizontal="center" vertical="center"/>
    </xf>
    <xf numFmtId="2" fontId="26" fillId="2" borderId="0" xfId="10" applyNumberFormat="1" applyFont="1" applyFill="1" applyAlignment="1">
      <alignment vertical="center"/>
    </xf>
    <xf numFmtId="0" fontId="27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6" fillId="2" borderId="0" xfId="10" applyFont="1" applyFill="1" applyAlignment="1">
      <alignment horizontal="left" vertical="center"/>
    </xf>
    <xf numFmtId="166" fontId="28" fillId="2" borderId="0" xfId="5" applyNumberFormat="1" applyFont="1" applyFill="1" applyBorder="1" applyAlignment="1">
      <alignment horizontal="left" vertical="center" wrapText="1"/>
    </xf>
    <xf numFmtId="0" fontId="28" fillId="2" borderId="0" xfId="10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3" fontId="26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0" fontId="26" fillId="2" borderId="0" xfId="3" applyFont="1" applyFill="1" applyAlignment="1">
      <alignment horizontal="center" wrapText="1"/>
    </xf>
    <xf numFmtId="3" fontId="26" fillId="0" borderId="0" xfId="6" applyNumberFormat="1" applyFont="1" applyFill="1" applyAlignment="1">
      <alignment horizontal="left" vertical="top" wrapText="1"/>
    </xf>
    <xf numFmtId="3" fontId="27" fillId="2" borderId="0" xfId="6" applyNumberFormat="1" applyFont="1" applyFill="1" applyAlignment="1">
      <alignment horizontal="left" vertical="top" wrapText="1"/>
    </xf>
    <xf numFmtId="0" fontId="28" fillId="2" borderId="11" xfId="3" applyFont="1" applyFill="1" applyBorder="1" applyAlignment="1">
      <alignment vertical="center" wrapText="1"/>
    </xf>
    <xf numFmtId="0" fontId="27" fillId="2" borderId="10" xfId="3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horizontal="left" vertical="center" wrapText="1"/>
    </xf>
    <xf numFmtId="0" fontId="28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7" fillId="2" borderId="1" xfId="3" applyFont="1" applyFill="1" applyBorder="1" applyAlignment="1">
      <alignment horizontal="center" vertical="justify" wrapText="1"/>
    </xf>
    <xf numFmtId="0" fontId="27" fillId="2" borderId="12" xfId="3" applyFont="1" applyFill="1" applyBorder="1" applyAlignment="1">
      <alignment horizontal="center" vertical="justify" wrapText="1"/>
    </xf>
    <xf numFmtId="0" fontId="27" fillId="2" borderId="5" xfId="3" applyFont="1" applyFill="1" applyBorder="1" applyAlignment="1">
      <alignment horizontal="center" vertical="justify" wrapText="1"/>
    </xf>
    <xf numFmtId="169" fontId="26" fillId="2" borderId="0" xfId="10" applyNumberFormat="1" applyFont="1" applyFill="1" applyAlignment="1">
      <alignment horizontal="center" vertical="center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horizontal="left" vertical="center" wrapText="1"/>
    </xf>
    <xf numFmtId="0" fontId="26" fillId="34" borderId="2" xfId="3" applyFont="1" applyFill="1" applyBorder="1" applyAlignment="1">
      <alignment horizontal="center" vertical="center" wrapText="1"/>
    </xf>
    <xf numFmtId="0" fontId="26" fillId="34" borderId="3" xfId="3" applyFont="1" applyFill="1" applyBorder="1" applyAlignment="1">
      <alignment horizontal="center" vertical="center" wrapText="1"/>
    </xf>
    <xf numFmtId="0" fontId="26" fillId="34" borderId="4" xfId="3" applyFont="1" applyFill="1" applyBorder="1" applyAlignment="1">
      <alignment horizontal="center" vertical="center" wrapText="1"/>
    </xf>
    <xf numFmtId="0" fontId="26" fillId="34" borderId="6" xfId="3" applyFont="1" applyFill="1" applyBorder="1" applyAlignment="1">
      <alignment horizontal="center" vertical="center" wrapText="1"/>
    </xf>
    <xf numFmtId="0" fontId="26" fillId="34" borderId="7" xfId="3" applyFont="1" applyFill="1" applyBorder="1" applyAlignment="1">
      <alignment horizontal="center" vertical="center" wrapText="1"/>
    </xf>
    <xf numFmtId="0" fontId="26" fillId="34" borderId="8" xfId="3" applyFont="1" applyFill="1" applyBorder="1" applyAlignment="1">
      <alignment horizontal="center" vertical="center" wrapText="1"/>
    </xf>
    <xf numFmtId="0" fontId="28" fillId="2" borderId="0" xfId="10" applyFont="1" applyFill="1" applyBorder="1" applyAlignment="1">
      <alignment horizontal="left" vertical="center" wrapText="1"/>
    </xf>
    <xf numFmtId="166" fontId="28" fillId="2" borderId="0" xfId="5" applyNumberFormat="1" applyFont="1" applyFill="1" applyBorder="1" applyAlignment="1">
      <alignment horizontal="left" vertical="center" wrapText="1"/>
    </xf>
    <xf numFmtId="0" fontId="26" fillId="2" borderId="10" xfId="3" applyFont="1" applyFill="1" applyBorder="1" applyAlignment="1">
      <alignment horizontal="left" vertical="center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view="pageBreakPreview" topLeftCell="C19" zoomScale="85" zoomScaleNormal="100" zoomScaleSheetLayoutView="85" workbookViewId="0">
      <selection activeCell="F28" sqref="F28"/>
    </sheetView>
  </sheetViews>
  <sheetFormatPr defaultColWidth="9.140625" defaultRowHeight="15"/>
  <cols>
    <col min="1" max="1" width="5" style="5" customWidth="1"/>
    <col min="2" max="2" width="9.140625" style="5" customWidth="1"/>
    <col min="3" max="3" width="3.42578125" style="5" customWidth="1"/>
    <col min="4" max="4" width="48.7109375" style="5" customWidth="1"/>
    <col min="5" max="5" width="48.28515625" style="5" customWidth="1"/>
    <col min="6" max="6" width="33.28515625" style="5" customWidth="1"/>
    <col min="7" max="7" width="38.42578125" style="5" customWidth="1"/>
    <col min="8" max="8" width="10.7109375" style="5" hidden="1" customWidth="1"/>
    <col min="9" max="9" width="12.5703125" style="5" hidden="1" customWidth="1"/>
    <col min="10" max="15" width="9.140625" style="5" hidden="1" customWidth="1"/>
    <col min="16" max="16" width="10.140625" style="5" hidden="1" customWidth="1"/>
    <col min="17" max="16384" width="9.140625" style="5"/>
  </cols>
  <sheetData>
    <row r="1" spans="2:7" ht="32.25" customHeight="1">
      <c r="B1" s="71" t="s">
        <v>0</v>
      </c>
      <c r="C1" s="71"/>
      <c r="D1" s="71"/>
      <c r="E1" s="71"/>
      <c r="F1" s="71"/>
      <c r="G1" s="71"/>
    </row>
    <row r="2" spans="2:7" ht="40.5" customHeight="1">
      <c r="B2" s="72" t="s">
        <v>1</v>
      </c>
      <c r="C2" s="72"/>
      <c r="D2" s="72"/>
      <c r="E2" s="72"/>
      <c r="F2" s="72"/>
      <c r="G2" s="72"/>
    </row>
    <row r="3" spans="2:7" ht="9" customHeight="1">
      <c r="G3" s="6"/>
    </row>
    <row r="4" spans="2:7" ht="19.5" customHeight="1">
      <c r="B4" s="73" t="s">
        <v>2</v>
      </c>
      <c r="C4" s="73"/>
      <c r="D4" s="73"/>
      <c r="E4" s="73"/>
      <c r="F4" s="73"/>
      <c r="G4" s="73"/>
    </row>
    <row r="5" spans="2:7" ht="15.6" customHeight="1">
      <c r="B5" s="10"/>
      <c r="C5" s="11"/>
      <c r="D5" s="11"/>
      <c r="E5" s="12" t="s">
        <v>3</v>
      </c>
      <c r="F5" s="11"/>
      <c r="G5" s="11"/>
    </row>
    <row r="6" spans="2:7" ht="15.6" customHeight="1">
      <c r="B6" s="12"/>
      <c r="C6" s="12"/>
      <c r="D6" s="12"/>
      <c r="E6" s="12"/>
      <c r="F6" s="12"/>
      <c r="G6" s="12"/>
    </row>
    <row r="7" spans="2:7" ht="3" customHeight="1">
      <c r="B7" s="13"/>
      <c r="C7" s="13"/>
      <c r="D7" s="12"/>
      <c r="E7" s="12"/>
      <c r="F7" s="14"/>
      <c r="G7" s="14"/>
    </row>
    <row r="8" spans="2:7" s="7" customFormat="1" ht="47.25" customHeight="1">
      <c r="B8" s="15">
        <v>1</v>
      </c>
      <c r="C8" s="15"/>
      <c r="D8" s="16" t="s">
        <v>26</v>
      </c>
      <c r="E8" s="74" t="s">
        <v>49</v>
      </c>
      <c r="F8" s="74"/>
      <c r="G8" s="74"/>
    </row>
    <row r="9" spans="2:7" s="7" customFormat="1" ht="42" customHeight="1">
      <c r="B9" s="15">
        <v>2</v>
      </c>
      <c r="C9" s="15"/>
      <c r="D9" s="16" t="s">
        <v>27</v>
      </c>
      <c r="E9" s="75" t="s">
        <v>48</v>
      </c>
      <c r="F9" s="75"/>
      <c r="G9" s="75"/>
    </row>
    <row r="10" spans="2:7" s="7" customFormat="1" ht="39.75" customHeight="1">
      <c r="B10" s="15">
        <v>3</v>
      </c>
      <c r="C10" s="15"/>
      <c r="D10" s="16" t="s">
        <v>28</v>
      </c>
      <c r="E10" s="70" t="s">
        <v>50</v>
      </c>
      <c r="F10" s="70"/>
      <c r="G10" s="70"/>
    </row>
    <row r="11" spans="2:7" s="7" customFormat="1" ht="18.75" customHeight="1">
      <c r="B11" s="15">
        <v>5</v>
      </c>
      <c r="C11" s="15"/>
      <c r="D11" s="17" t="s">
        <v>4</v>
      </c>
      <c r="E11" s="18">
        <f>F15+1</f>
        <v>46282</v>
      </c>
      <c r="F11" s="19"/>
      <c r="G11" s="19"/>
    </row>
    <row r="12" spans="2:7" ht="18.75" customHeight="1">
      <c r="B12" s="20"/>
      <c r="C12" s="15"/>
      <c r="D12" s="21" t="s">
        <v>5</v>
      </c>
      <c r="E12" s="22">
        <f>+E11</f>
        <v>46282</v>
      </c>
      <c r="F12" s="23"/>
      <c r="G12" s="24"/>
    </row>
    <row r="13" spans="2:7" ht="18.75" customHeight="1">
      <c r="B13" s="15"/>
      <c r="C13" s="15"/>
      <c r="D13" s="24"/>
      <c r="E13" s="24"/>
      <c r="F13" s="24"/>
      <c r="G13" s="25" t="s">
        <v>6</v>
      </c>
    </row>
    <row r="14" spans="2:7" ht="38.25" customHeight="1">
      <c r="B14" s="26" t="s">
        <v>7</v>
      </c>
      <c r="C14" s="89" t="s">
        <v>8</v>
      </c>
      <c r="D14" s="90"/>
      <c r="E14" s="91"/>
      <c r="F14" s="27" t="s">
        <v>9</v>
      </c>
      <c r="G14" s="27" t="s">
        <v>9</v>
      </c>
    </row>
    <row r="15" spans="2:7" ht="16.5" customHeight="1">
      <c r="B15" s="28"/>
      <c r="C15" s="92"/>
      <c r="D15" s="93"/>
      <c r="E15" s="94"/>
      <c r="F15" s="29">
        <f>IF(WEEKDAY(G15)=4,WORKDAY(G15,3),WORKDAY(G15,2))</f>
        <v>46281</v>
      </c>
      <c r="G15" s="29">
        <v>46279</v>
      </c>
    </row>
    <row r="16" spans="2:7" ht="37.5" customHeight="1">
      <c r="B16" s="30" t="s">
        <v>10</v>
      </c>
      <c r="C16" s="77" t="s">
        <v>29</v>
      </c>
      <c r="D16" s="78"/>
      <c r="E16" s="78"/>
      <c r="F16" s="69"/>
      <c r="G16" s="63"/>
    </row>
    <row r="17" spans="2:12" ht="33.75" customHeight="1">
      <c r="B17" s="30">
        <v>1</v>
      </c>
      <c r="C17" s="77" t="s">
        <v>45</v>
      </c>
      <c r="D17" s="78"/>
      <c r="E17" s="78"/>
      <c r="F17" s="31"/>
      <c r="G17" s="31"/>
    </row>
    <row r="18" spans="2:12" ht="20.25" customHeight="1">
      <c r="B18" s="32">
        <v>1.1000000000000001</v>
      </c>
      <c r="C18" s="33"/>
      <c r="D18" s="79" t="s">
        <v>11</v>
      </c>
      <c r="E18" s="79"/>
      <c r="F18" s="34">
        <v>76469910223</v>
      </c>
      <c r="G18" s="34">
        <v>76363502575</v>
      </c>
      <c r="H18" s="8">
        <f>F18-G22</f>
        <v>0</v>
      </c>
      <c r="K18" s="34">
        <v>74294524477</v>
      </c>
      <c r="L18" s="8">
        <f>K18-G18</f>
        <v>-2068978098</v>
      </c>
    </row>
    <row r="19" spans="2:12" ht="20.25" customHeight="1">
      <c r="B19" s="32">
        <v>1.2</v>
      </c>
      <c r="C19" s="33"/>
      <c r="D19" s="79" t="s">
        <v>12</v>
      </c>
      <c r="E19" s="79"/>
      <c r="F19" s="34"/>
      <c r="G19" s="34"/>
      <c r="K19" s="34"/>
      <c r="L19" s="8">
        <f t="shared" ref="L19:L36" si="0">K19-G19</f>
        <v>0</v>
      </c>
    </row>
    <row r="20" spans="2:12" ht="20.25" customHeight="1">
      <c r="B20" s="32">
        <v>1.3</v>
      </c>
      <c r="C20" s="33"/>
      <c r="D20" s="79" t="s">
        <v>13</v>
      </c>
      <c r="E20" s="79"/>
      <c r="F20" s="35">
        <v>15766.74</v>
      </c>
      <c r="G20" s="35">
        <v>15752.02</v>
      </c>
      <c r="H20" s="9">
        <f>F20-G24</f>
        <v>0</v>
      </c>
      <c r="K20" s="35">
        <v>15584.25</v>
      </c>
      <c r="L20" s="8">
        <f t="shared" si="0"/>
        <v>-167.77000000000044</v>
      </c>
    </row>
    <row r="21" spans="2:12" ht="29.25" customHeight="1">
      <c r="B21" s="30">
        <v>2</v>
      </c>
      <c r="C21" s="77" t="s">
        <v>46</v>
      </c>
      <c r="D21" s="78"/>
      <c r="E21" s="78"/>
      <c r="F21" s="34"/>
      <c r="G21" s="34"/>
      <c r="K21" s="34"/>
      <c r="L21" s="8">
        <f t="shared" si="0"/>
        <v>0</v>
      </c>
    </row>
    <row r="22" spans="2:12" ht="21.75" customHeight="1">
      <c r="B22" s="32">
        <v>2.1</v>
      </c>
      <c r="C22" s="33"/>
      <c r="D22" s="79" t="s">
        <v>11</v>
      </c>
      <c r="E22" s="79"/>
      <c r="F22" s="34">
        <v>76542697697</v>
      </c>
      <c r="G22" s="34">
        <v>76469910223</v>
      </c>
      <c r="K22" s="34">
        <v>74509381879</v>
      </c>
      <c r="L22" s="8">
        <f>K22-G22</f>
        <v>-1960528344</v>
      </c>
    </row>
    <row r="23" spans="2:12" ht="21.75" customHeight="1">
      <c r="B23" s="32">
        <v>2.2000000000000002</v>
      </c>
      <c r="C23" s="33"/>
      <c r="D23" s="79" t="s">
        <v>12</v>
      </c>
      <c r="E23" s="79"/>
      <c r="F23" s="34"/>
      <c r="G23" s="34"/>
      <c r="K23" s="34"/>
      <c r="L23" s="8">
        <f t="shared" si="0"/>
        <v>0</v>
      </c>
    </row>
    <row r="24" spans="2:12" ht="21.75" customHeight="1">
      <c r="B24" s="32">
        <v>2.2999999999999998</v>
      </c>
      <c r="C24" s="33"/>
      <c r="D24" s="79" t="s">
        <v>13</v>
      </c>
      <c r="E24" s="79"/>
      <c r="F24" s="35">
        <v>15755.96</v>
      </c>
      <c r="G24" s="35">
        <v>15766.74</v>
      </c>
      <c r="K24" s="35">
        <v>15591.98</v>
      </c>
      <c r="L24" s="8">
        <f t="shared" si="0"/>
        <v>-174.76000000000022</v>
      </c>
    </row>
    <row r="25" spans="2:12" ht="42.75" customHeight="1">
      <c r="B25" s="30">
        <v>3</v>
      </c>
      <c r="C25" s="77" t="s">
        <v>30</v>
      </c>
      <c r="D25" s="78"/>
      <c r="E25" s="78"/>
      <c r="F25" s="36">
        <v>72787474</v>
      </c>
      <c r="G25" s="36">
        <v>106407648</v>
      </c>
      <c r="H25" s="8">
        <f>G22-G18</f>
        <v>106407648</v>
      </c>
      <c r="I25" s="8">
        <f>H25-G25</f>
        <v>0</v>
      </c>
      <c r="K25" s="36">
        <v>214857402</v>
      </c>
      <c r="L25" s="8">
        <f t="shared" si="0"/>
        <v>108449754</v>
      </c>
    </row>
    <row r="26" spans="2:12" ht="39.75" customHeight="1">
      <c r="B26" s="37">
        <v>3.1</v>
      </c>
      <c r="C26" s="38"/>
      <c r="D26" s="76" t="s">
        <v>14</v>
      </c>
      <c r="E26" s="76"/>
      <c r="F26" s="36">
        <v>-52345413</v>
      </c>
      <c r="G26" s="36">
        <v>71361963</v>
      </c>
      <c r="I26" s="8"/>
      <c r="K26" s="36">
        <v>36953478</v>
      </c>
      <c r="L26" s="8">
        <f t="shared" si="0"/>
        <v>-34408485</v>
      </c>
    </row>
    <row r="27" spans="2:12" ht="39.75" customHeight="1">
      <c r="B27" s="37">
        <v>3.2</v>
      </c>
      <c r="C27" s="39"/>
      <c r="D27" s="76" t="s">
        <v>15</v>
      </c>
      <c r="E27" s="76"/>
      <c r="F27" s="36">
        <v>125132887</v>
      </c>
      <c r="G27" s="36">
        <v>35045685</v>
      </c>
      <c r="H27" s="8">
        <f>G25-G26</f>
        <v>35045685</v>
      </c>
      <c r="I27" s="8">
        <f>H27-G27</f>
        <v>0</v>
      </c>
      <c r="K27" s="36">
        <v>177903924</v>
      </c>
      <c r="L27" s="8">
        <f t="shared" si="0"/>
        <v>142858239</v>
      </c>
    </row>
    <row r="28" spans="2:12" ht="39.75" customHeight="1">
      <c r="B28" s="37">
        <v>3.3</v>
      </c>
      <c r="C28" s="40"/>
      <c r="D28" s="76" t="s">
        <v>16</v>
      </c>
      <c r="E28" s="76"/>
      <c r="F28" s="34"/>
      <c r="G28" s="34"/>
      <c r="K28" s="34"/>
      <c r="L28" s="8">
        <f t="shared" si="0"/>
        <v>0</v>
      </c>
    </row>
    <row r="29" spans="2:12" ht="39" customHeight="1">
      <c r="B29" s="41">
        <v>4</v>
      </c>
      <c r="C29" s="77" t="s">
        <v>31</v>
      </c>
      <c r="D29" s="78"/>
      <c r="E29" s="78"/>
      <c r="F29" s="35">
        <v>-10.78</v>
      </c>
      <c r="G29" s="35">
        <v>14.72</v>
      </c>
      <c r="H29" s="9">
        <f>G24-G20</f>
        <v>14.719999999999345</v>
      </c>
      <c r="K29" s="35">
        <v>7.73</v>
      </c>
      <c r="L29" s="8">
        <f t="shared" si="0"/>
        <v>-6.99</v>
      </c>
    </row>
    <row r="30" spans="2:12" ht="39" customHeight="1">
      <c r="B30" s="41">
        <v>5</v>
      </c>
      <c r="C30" s="77" t="s">
        <v>32</v>
      </c>
      <c r="D30" s="78"/>
      <c r="E30" s="78"/>
      <c r="F30" s="34"/>
      <c r="G30" s="34"/>
      <c r="K30" s="34"/>
      <c r="L30" s="8">
        <f t="shared" si="0"/>
        <v>0</v>
      </c>
    </row>
    <row r="31" spans="2:12" ht="23.25" customHeight="1">
      <c r="B31" s="37">
        <v>5.0999999999999996</v>
      </c>
      <c r="C31" s="40"/>
      <c r="D31" s="79" t="s">
        <v>17</v>
      </c>
      <c r="E31" s="79"/>
      <c r="F31" s="42">
        <v>76542697697</v>
      </c>
      <c r="G31" s="42">
        <v>76469910223</v>
      </c>
      <c r="K31" s="42">
        <v>74509381879</v>
      </c>
      <c r="L31" s="8">
        <f t="shared" si="0"/>
        <v>-1960528344</v>
      </c>
    </row>
    <row r="32" spans="2:12" ht="23.25" customHeight="1">
      <c r="B32" s="37">
        <v>5.2</v>
      </c>
      <c r="C32" s="40"/>
      <c r="D32" s="79" t="s">
        <v>18</v>
      </c>
      <c r="E32" s="79"/>
      <c r="F32" s="42">
        <v>69371008515</v>
      </c>
      <c r="G32" s="42">
        <v>69371008515</v>
      </c>
      <c r="K32" s="42">
        <v>68894348228</v>
      </c>
      <c r="L32" s="8">
        <f t="shared" si="0"/>
        <v>-476660287</v>
      </c>
    </row>
    <row r="33" spans="2:16" ht="33.75" customHeight="1">
      <c r="B33" s="41">
        <v>6</v>
      </c>
      <c r="C33" s="97" t="s">
        <v>35</v>
      </c>
      <c r="D33" s="78"/>
      <c r="E33" s="78"/>
      <c r="F33" s="34"/>
      <c r="G33" s="34"/>
      <c r="K33" s="34"/>
      <c r="L33" s="8">
        <f t="shared" si="0"/>
        <v>0</v>
      </c>
    </row>
    <row r="34" spans="2:16" ht="26.25" customHeight="1">
      <c r="B34" s="37">
        <v>6.1</v>
      </c>
      <c r="C34" s="40"/>
      <c r="D34" s="79" t="s">
        <v>36</v>
      </c>
      <c r="E34" s="80"/>
      <c r="F34" s="43">
        <v>32296.34</v>
      </c>
      <c r="G34" s="43">
        <v>32296.34</v>
      </c>
      <c r="K34" s="43">
        <v>32296.34</v>
      </c>
      <c r="L34" s="8">
        <f t="shared" si="0"/>
        <v>0</v>
      </c>
      <c r="P34" s="5">
        <f>F34*F24</f>
        <v>508859841.1864</v>
      </c>
    </row>
    <row r="35" spans="2:16" ht="26.25" customHeight="1">
      <c r="B35" s="37">
        <v>6.2</v>
      </c>
      <c r="C35" s="40"/>
      <c r="D35" s="79" t="s">
        <v>37</v>
      </c>
      <c r="E35" s="80"/>
      <c r="F35" s="44">
        <f>ROUND(F34*F24,0)</f>
        <v>508859841</v>
      </c>
      <c r="G35" s="44">
        <v>509207996</v>
      </c>
      <c r="H35" s="5">
        <f>ROUND(G34*G24,0)</f>
        <v>509207996</v>
      </c>
      <c r="I35" s="8">
        <f>H35-G35</f>
        <v>0</v>
      </c>
      <c r="K35" s="44">
        <v>503563887</v>
      </c>
      <c r="L35" s="8">
        <f t="shared" si="0"/>
        <v>-5644109</v>
      </c>
    </row>
    <row r="36" spans="2:16" ht="26.25" customHeight="1">
      <c r="B36" s="37">
        <v>6.3</v>
      </c>
      <c r="C36" s="40"/>
      <c r="D36" s="79" t="s">
        <v>38</v>
      </c>
      <c r="E36" s="80"/>
      <c r="F36" s="45">
        <f>F35/F22</f>
        <v>6.6480520847901096E-3</v>
      </c>
      <c r="G36" s="45">
        <v>6.6589328340396631E-3</v>
      </c>
      <c r="K36" s="45">
        <v>6.7583957120697351E-3</v>
      </c>
      <c r="L36" s="8">
        <f t="shared" si="0"/>
        <v>9.9462878030072074E-5</v>
      </c>
    </row>
    <row r="37" spans="2:16" ht="57" customHeight="1">
      <c r="B37" s="30" t="s">
        <v>19</v>
      </c>
      <c r="C37" s="77" t="s">
        <v>43</v>
      </c>
      <c r="D37" s="78"/>
      <c r="E37" s="78"/>
      <c r="F37" s="46"/>
      <c r="G37" s="46"/>
      <c r="L37" s="8"/>
    </row>
    <row r="38" spans="2:16" ht="23.25" customHeight="1">
      <c r="B38" s="32">
        <v>1</v>
      </c>
      <c r="C38" s="77" t="s">
        <v>41</v>
      </c>
      <c r="D38" s="78"/>
      <c r="E38" s="78"/>
      <c r="F38" s="34"/>
      <c r="G38" s="34"/>
    </row>
    <row r="39" spans="2:16" ht="21" customHeight="1">
      <c r="B39" s="32">
        <v>2</v>
      </c>
      <c r="C39" s="77" t="s">
        <v>42</v>
      </c>
      <c r="D39" s="78"/>
      <c r="E39" s="78"/>
      <c r="F39" s="34"/>
      <c r="G39" s="34"/>
    </row>
    <row r="40" spans="2:16" ht="36" customHeight="1">
      <c r="B40" s="32">
        <v>3</v>
      </c>
      <c r="C40" s="77" t="s">
        <v>33</v>
      </c>
      <c r="D40" s="78"/>
      <c r="E40" s="78"/>
      <c r="F40" s="34"/>
      <c r="G40" s="34"/>
    </row>
    <row r="41" spans="2:16" ht="38.25" customHeight="1">
      <c r="B41" s="83">
        <v>4</v>
      </c>
      <c r="C41" s="77" t="s">
        <v>44</v>
      </c>
      <c r="D41" s="78"/>
      <c r="E41" s="78"/>
      <c r="F41" s="46"/>
      <c r="G41" s="46"/>
    </row>
    <row r="42" spans="2:16" ht="29.25" customHeight="1">
      <c r="B42" s="84"/>
      <c r="C42" s="40"/>
      <c r="D42" s="79" t="s">
        <v>20</v>
      </c>
      <c r="E42" s="79"/>
      <c r="F42" s="35"/>
      <c r="G42" s="35"/>
    </row>
    <row r="43" spans="2:16" ht="36.75" customHeight="1">
      <c r="B43" s="85"/>
      <c r="C43" s="40"/>
      <c r="D43" s="79" t="s">
        <v>21</v>
      </c>
      <c r="E43" s="79"/>
      <c r="F43" s="47"/>
      <c r="G43" s="47"/>
    </row>
    <row r="44" spans="2:16" ht="36.75" customHeight="1">
      <c r="B44" s="83">
        <v>5</v>
      </c>
      <c r="C44" s="77" t="s">
        <v>34</v>
      </c>
      <c r="D44" s="78"/>
      <c r="E44" s="78"/>
      <c r="F44" s="46"/>
      <c r="G44" s="46"/>
    </row>
    <row r="45" spans="2:16" ht="21" customHeight="1">
      <c r="B45" s="84"/>
      <c r="C45" s="40"/>
      <c r="D45" s="79" t="s">
        <v>17</v>
      </c>
      <c r="E45" s="79"/>
      <c r="F45" s="34"/>
      <c r="G45" s="34"/>
    </row>
    <row r="46" spans="2:16" ht="29.25" customHeight="1">
      <c r="B46" s="85"/>
      <c r="C46" s="40"/>
      <c r="D46" s="79" t="s">
        <v>18</v>
      </c>
      <c r="E46" s="79"/>
      <c r="F46" s="34"/>
      <c r="G46" s="34"/>
    </row>
    <row r="47" spans="2:16" ht="14.25" customHeight="1">
      <c r="B47" s="48"/>
      <c r="C47" s="48"/>
      <c r="D47" s="49"/>
      <c r="E47" s="49"/>
      <c r="F47" s="50"/>
      <c r="G47" s="50"/>
    </row>
    <row r="48" spans="2:16" ht="15.75" customHeight="1">
      <c r="B48" s="51"/>
      <c r="C48" s="51"/>
      <c r="D48" s="51"/>
      <c r="E48" s="52"/>
      <c r="F48" s="86"/>
      <c r="G48" s="86"/>
    </row>
    <row r="49" spans="1:7" ht="18.75">
      <c r="B49" s="87" t="s">
        <v>22</v>
      </c>
      <c r="C49" s="87"/>
      <c r="D49" s="87"/>
      <c r="E49" s="53"/>
      <c r="F49" s="88" t="s">
        <v>23</v>
      </c>
      <c r="G49" s="88"/>
    </row>
    <row r="50" spans="1:7" ht="18.75">
      <c r="B50" s="95" t="s">
        <v>24</v>
      </c>
      <c r="C50" s="95"/>
      <c r="D50" s="95"/>
      <c r="E50" s="54"/>
      <c r="F50" s="96" t="s">
        <v>25</v>
      </c>
      <c r="G50" s="96"/>
    </row>
    <row r="51" spans="1:7" ht="18.75">
      <c r="B51" s="68"/>
      <c r="C51" s="68"/>
      <c r="D51" s="68"/>
      <c r="E51" s="54"/>
      <c r="F51" s="67"/>
      <c r="G51" s="67"/>
    </row>
    <row r="52" spans="1:7" ht="18.75">
      <c r="B52" s="68"/>
      <c r="C52" s="68"/>
      <c r="D52" s="68"/>
      <c r="E52" s="54"/>
      <c r="F52" s="67"/>
      <c r="G52" s="67"/>
    </row>
    <row r="53" spans="1:7" ht="18.75">
      <c r="B53" s="68"/>
      <c r="C53" s="68"/>
      <c r="D53" s="68"/>
      <c r="E53" s="54"/>
      <c r="F53" s="67"/>
      <c r="G53" s="67"/>
    </row>
    <row r="54" spans="1:7" ht="18.75">
      <c r="B54" s="81"/>
      <c r="C54" s="81"/>
      <c r="D54" s="81"/>
      <c r="E54" s="82"/>
      <c r="F54" s="82"/>
      <c r="G54" s="82"/>
    </row>
    <row r="55" spans="1:7" ht="18.75">
      <c r="B55" s="64"/>
      <c r="C55" s="64"/>
      <c r="D55" s="64"/>
      <c r="E55" s="65"/>
      <c r="F55" s="65"/>
      <c r="G55" s="65"/>
    </row>
    <row r="56" spans="1:7" ht="18.75">
      <c r="B56" s="64"/>
      <c r="C56" s="64"/>
      <c r="D56" s="64"/>
      <c r="E56" s="65"/>
      <c r="F56" s="65"/>
      <c r="G56" s="65"/>
    </row>
    <row r="57" spans="1:7" ht="18.75">
      <c r="B57" s="66"/>
      <c r="C57" s="55"/>
      <c r="D57" s="56"/>
      <c r="E57" s="57"/>
      <c r="F57" s="57"/>
      <c r="G57" s="56"/>
    </row>
    <row r="58" spans="1:7" ht="18.75">
      <c r="B58" s="58" t="s">
        <v>39</v>
      </c>
      <c r="C58" s="51"/>
      <c r="D58" s="58"/>
      <c r="E58" s="59"/>
      <c r="F58" s="58" t="s">
        <v>51</v>
      </c>
      <c r="G58" s="58"/>
    </row>
    <row r="59" spans="1:7" ht="18.75">
      <c r="B59" s="60" t="s">
        <v>47</v>
      </c>
      <c r="C59" s="10"/>
      <c r="D59" s="10"/>
      <c r="E59" s="10"/>
      <c r="F59" s="10"/>
      <c r="G59" s="10"/>
    </row>
    <row r="60" spans="1:7" ht="18.75">
      <c r="A60" s="1"/>
      <c r="B60" s="57" t="s">
        <v>40</v>
      </c>
      <c r="C60" s="56"/>
      <c r="D60" s="57"/>
      <c r="E60" s="61"/>
      <c r="F60" s="62"/>
      <c r="G60" s="57"/>
    </row>
    <row r="61" spans="1:7" ht="15.75">
      <c r="A61" s="1"/>
      <c r="B61" s="2"/>
      <c r="C61" s="1"/>
      <c r="D61" s="2"/>
      <c r="E61" s="4"/>
      <c r="F61" s="2"/>
      <c r="G61" s="3"/>
    </row>
  </sheetData>
  <mergeCells count="47"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39:E39"/>
    <mergeCell ref="C40:E40"/>
    <mergeCell ref="D34:E34"/>
    <mergeCell ref="D35:E35"/>
    <mergeCell ref="D36:E36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E10:G10"/>
    <mergeCell ref="B1:G1"/>
    <mergeCell ref="B2:G2"/>
    <mergeCell ref="B4:G4"/>
    <mergeCell ref="E8:G8"/>
    <mergeCell ref="E9:G9"/>
  </mergeCells>
  <printOptions horizontalCentered="1"/>
  <pageMargins left="0.7" right="0.7" top="0.35" bottom="0.35" header="0.3" footer="0.3"/>
  <pageSetup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Q4wt3tfpFgVkoyEbD1V5Enr5Q0edM0rDJKKFbVdiItI=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pB0mwPqRwvkUPPHKjdEZmBHA3/aHJXH0tAIuosicPcA=</DigestValue>
    </Reference>
  </SignedInfo>
  <SignatureValue>cCw6+kN/ZdA9cxkOlyH11AJPNO/ZFMCveUqR2LxgLbRDDV7j0ofx0bTBir1qKqmOpGKYgNe6jxG7
Qpz9KJHNMtvtvcUv6oGRPqKamFovGEM0KJGPHL7pTTip1B6TVImRNmzlSleUmzuG8qS0HgI6O9lQ
5hAJ4y6AhxSqEXvFqLJYsrvuT6Cj6i+Nx9e1mDl9+H3RrXMnQE7ZlJdsUfnVb375b81fWpwahTBI
If9P7UqSB8gZAQ94xEko+nvf/STPrIY63ObqEtJFzg7pE543NhEI9awA9jq7LhEVX7ncH2ZFx32d
pibIVhGQPiqiTVRznPE0UGDn36yT94yX6d6vtQ==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cMInBz/D5NYbCtFDAlwVrn0CdL3MdS0rA/bF1/A4Qfc=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r9YngN37uA9Z3AhUvDJZ8iKWOqb+ZJ7AYZaZ2IvKXcM=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l9XY3ECDPxAZhbhcYz038wZ+NIDH4M08MZ0lmfxIm9A=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2026-09-17T08:09:21Z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2026-09-17T08:09:21Z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Ct8i0TlyUwc1HYAmhgLEsKUwLN3eiuSGfIW+Rk7Mwcs=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+tGUgbr4IUBmNYwihVqdjJTzR5gRB9MZodlUY1uhIBo=</DigestValue>
    </Reference>
  </SignedInfo>
  <SignatureValue>Fo5fS0G+YxGBaMNverExNTk50Xiz7Oo7EqjxgV/xxED4QK+AeRWPOUy8VmnPC8mekQ2Yi6gQwZhw
KnilJp3WTRMTUwBR8jbGnv7YZ6+IFaV/xDUR7UwSucvPmbXX8PABwbBXeqzxnnMo/RdrM62dKxAw
ur4QZXwPZEUQxRO3xPBhHfe9EVABjoTb1HJqG5p/xWFLx/NxsPihXtysXEKVji1okvJtNJrOSuPC
UNcbGU/mXk2BPOZPg0l5q7cUeZBEjM8cZ1ko9Wc6fN1+hLwl3uOg1+tpzn8XT5qx2By4A2Lom5tb
3+owK0kpaXmzbLisHvNaOCjy8k+D9QNpbgJmKA==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cMInBz/D5NYbCtFDAlwVrn0CdL3MdS0rA/bF1/A4Qfc=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r9YngN37uA9Z3AhUvDJZ8iKWOqb+ZJ7AYZaZ2IvKXcM=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l9XY3ECDPxAZhbhcYz038wZ+NIDH4M08MZ0lmfxIm9A=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2026-09-17T09:11:31Z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2026-09-17T09:11:31Z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cp:lastPrinted>2026-09-17T07:56:49Z</cp:lastPrinted>
  <dcterms:created xsi:type="dcterms:W3CDTF">2021-03-31T12:23:45Z</dcterms:created>
  <dcterms:modified xsi:type="dcterms:W3CDTF">2026-09-17T07:56:53Z</dcterms:modified>
</cp:coreProperties>
</file>