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Sheet2!$A$1:$H$60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<sst xmlns="http://schemas.openxmlformats.org/spreadsheetml/2006/main" count="58" uniqueCount="52">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</sst>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  <xf numFmtId="0" fontId="28" fillId="2" borderId="11" xfId="3" applyFont="1" applyFill="1" applyBorder="1" applyAlignment="1">
      <alignment vertical="center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6" fillId="2" borderId="10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5" zoomScale="85" zoomScaleNormal="100" zoomScaleSheetLayoutView="85" workbookViewId="0">
      <selection activeCell="F19" sqref="F19 F21 F23 F28 F30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71" t="s">
        <v>0</v>
      </c>
      <c r="C1" s="71"/>
      <c r="D1" s="71"/>
      <c r="E1" s="71"/>
      <c r="F1" s="71"/>
      <c r="G1" s="71"/>
    </row>
    <row r="2" spans="2:7" ht="40.5" customHeight="1">
      <c r="B2" s="72" t="s">
        <v>1</v>
      </c>
      <c r="C2" s="72"/>
      <c r="D2" s="72"/>
      <c r="E2" s="72"/>
      <c r="F2" s="72"/>
      <c r="G2" s="72"/>
    </row>
    <row r="3" spans="2:7" ht="9" customHeight="1">
      <c r="G3" s="6"/>
    </row>
    <row r="4" spans="2:7" ht="19.5" customHeight="1">
      <c r="B4" s="73" t="s">
        <v>2</v>
      </c>
      <c r="C4" s="73"/>
      <c r="D4" s="73"/>
      <c r="E4" s="73"/>
      <c r="F4" s="73"/>
      <c r="G4" s="73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74" t="s">
        <v>49</v>
      </c>
      <c r="F8" s="74"/>
      <c r="G8" s="74"/>
    </row>
    <row r="9" spans="2:7" s="7" customFormat="1" ht="42" customHeight="1">
      <c r="B9" s="15">
        <v>2</v>
      </c>
      <c r="C9" s="15"/>
      <c r="D9" s="16" t="s">
        <v>27</v>
      </c>
      <c r="E9" s="75" t="s">
        <v>48</v>
      </c>
      <c r="F9" s="75"/>
      <c r="G9" s="75"/>
    </row>
    <row r="10" spans="2:7" s="7" customFormat="1" ht="39.75" customHeight="1">
      <c r="B10" s="15">
        <v>3</v>
      </c>
      <c r="C10" s="15"/>
      <c r="D10" s="16" t="s">
        <v>28</v>
      </c>
      <c r="E10" s="70" t="s">
        <v>50</v>
      </c>
      <c r="F10" s="70"/>
      <c r="G10" s="70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46273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46273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89" t="s">
        <v>8</v>
      </c>
      <c r="D14" s="90"/>
      <c r="E14" s="91"/>
      <c r="F14" s="27" t="s">
        <v>9</v>
      </c>
      <c r="G14" s="27" t="s">
        <v>9</v>
      </c>
    </row>
    <row r="15" spans="2:7" ht="16.5" customHeight="1">
      <c r="B15" s="28"/>
      <c r="C15" s="92"/>
      <c r="D15" s="93"/>
      <c r="E15" s="94"/>
      <c r="F15" s="29">
        <f>IF(WEEKDAY(G15)=4,WORKDAY(G15,3),WORKDAY(G15,2))</f>
        <v>46272</v>
      </c>
      <c r="G15" s="29">
        <v>46267</v>
      </c>
    </row>
    <row r="16" spans="2:7" ht="37.5" customHeight="1">
      <c r="B16" s="30" t="s">
        <v>10</v>
      </c>
      <c r="C16" s="77" t="s">
        <v>29</v>
      </c>
      <c r="D16" s="78"/>
      <c r="E16" s="78"/>
      <c r="F16" s="31"/>
      <c r="G16" s="64"/>
    </row>
    <row r="17" spans="2:12" ht="33.75" customHeight="1">
      <c r="B17" s="30">
        <v>1</v>
      </c>
      <c r="C17" s="77" t="s">
        <v>45</v>
      </c>
      <c r="D17" s="78"/>
      <c r="E17" s="78"/>
      <c r="F17" s="32"/>
      <c r="G17" s="32"/>
    </row>
    <row r="18" spans="2:12" ht="20.25" customHeight="1">
      <c r="B18" s="33">
        <v>1.1000000000000001</v>
      </c>
      <c r="C18" s="34"/>
      <c r="D18" s="79" t="s">
        <v>11</v>
      </c>
      <c r="E18" s="79"/>
      <c r="F18" s="35">
        <v>76134736452</v>
      </c>
      <c r="G18" s="35">
        <v>76101727066</v>
      </c>
      <c r="H18" s="8">
        <f>F18-G22</f>
        <v>0</v>
      </c>
      <c r="K18" s="35">
        <v>74294524477</v>
      </c>
      <c r="L18" s="8">
        <f>K18-G18</f>
        <v>-1807202589</v>
      </c>
    </row>
    <row r="19" spans="2:12" ht="20.25" customHeight="1">
      <c r="B19" s="33">
        <v>1.2</v>
      </c>
      <c r="C19" s="34"/>
      <c r="D19" s="79" t="s">
        <v>12</v>
      </c>
      <c r="E19" s="79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79" t="s">
        <v>13</v>
      </c>
      <c r="E20" s="79"/>
      <c r="F20" s="36">
        <v>15723.71</v>
      </c>
      <c r="G20" s="36">
        <v>15716.89</v>
      </c>
      <c r="H20" s="9">
        <f>F20-G24</f>
        <v>0</v>
      </c>
      <c r="K20" s="36">
        <v>15584.25</v>
      </c>
      <c r="L20" s="8">
        <f t="shared" si="0"/>
        <v>-132.63999999999942</v>
      </c>
    </row>
    <row r="21" spans="2:12" ht="29.25" customHeight="1">
      <c r="B21" s="30">
        <v>2</v>
      </c>
      <c r="C21" s="77" t="s">
        <v>46</v>
      </c>
      <c r="D21" s="78"/>
      <c r="E21" s="78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79" t="s">
        <v>11</v>
      </c>
      <c r="E22" s="79"/>
      <c r="F22" s="35">
        <v>76347970767</v>
      </c>
      <c r="G22" s="35">
        <v>76134736452</v>
      </c>
      <c r="K22" s="35">
        <v>74509381879</v>
      </c>
      <c r="L22" s="8">
        <f>K22-G22</f>
        <v>-1625354573</v>
      </c>
    </row>
    <row r="23" spans="2:12" ht="21.75" customHeight="1">
      <c r="B23" s="33">
        <v>2.2000000000000002</v>
      </c>
      <c r="C23" s="34"/>
      <c r="D23" s="79" t="s">
        <v>12</v>
      </c>
      <c r="E23" s="79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79" t="s">
        <v>13</v>
      </c>
      <c r="E24" s="79"/>
      <c r="F24" s="36">
        <v>15744.28</v>
      </c>
      <c r="G24" s="36">
        <v>15723.71</v>
      </c>
      <c r="K24" s="36">
        <v>15591.98</v>
      </c>
      <c r="L24" s="8">
        <f t="shared" si="0"/>
        <v>-131.72999999999956</v>
      </c>
    </row>
    <row r="25" spans="2:12" ht="42.75" customHeight="1">
      <c r="B25" s="30">
        <v>3</v>
      </c>
      <c r="C25" s="77" t="s">
        <v>30</v>
      </c>
      <c r="D25" s="78"/>
      <c r="E25" s="78"/>
      <c r="F25" s="37">
        <v>213234315</v>
      </c>
      <c r="G25" s="37">
        <v>33009386</v>
      </c>
      <c r="H25" s="8">
        <f>G22-G18</f>
        <v>33009386</v>
      </c>
      <c r="I25" s="8">
        <f>H25-G25</f>
        <v>0</v>
      </c>
      <c r="K25" s="37">
        <v>214857402</v>
      </c>
      <c r="L25" s="8">
        <f t="shared" si="0"/>
        <v>181848016</v>
      </c>
    </row>
    <row r="26" spans="2:12" ht="39.75" customHeight="1">
      <c r="B26" s="38">
        <v>3.1</v>
      </c>
      <c r="C26" s="39"/>
      <c r="D26" s="76" t="s">
        <v>14</v>
      </c>
      <c r="E26" s="76"/>
      <c r="F26" s="37">
        <v>99733957</v>
      </c>
      <c r="G26" s="37">
        <v>33009386</v>
      </c>
      <c r="I26" s="8"/>
      <c r="K26" s="37">
        <v>36953478</v>
      </c>
      <c r="L26" s="8">
        <f t="shared" si="0"/>
        <v>3944092</v>
      </c>
    </row>
    <row r="27" spans="2:12" ht="39.75" customHeight="1">
      <c r="B27" s="38">
        <v>3.2</v>
      </c>
      <c r="C27" s="40"/>
      <c r="D27" s="76" t="s">
        <v>15</v>
      </c>
      <c r="E27" s="76"/>
      <c r="F27" s="37">
        <v>113500358</v>
      </c>
      <c r="G27" s="37"/>
      <c r="H27" s="8">
        <f>G25-G26</f>
        <v>0</v>
      </c>
      <c r="I27" s="8">
        <f>H27-G27</f>
        <v>0</v>
      </c>
      <c r="K27" s="37">
        <v>177903924</v>
      </c>
      <c r="L27" s="8">
        <f t="shared" si="0"/>
        <v>177903924</v>
      </c>
    </row>
    <row r="28" spans="2:12" ht="39.75" customHeight="1">
      <c r="B28" s="38">
        <v>3.3</v>
      </c>
      <c r="C28" s="41"/>
      <c r="D28" s="76" t="s">
        <v>16</v>
      </c>
      <c r="E28" s="76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77" t="s">
        <v>31</v>
      </c>
      <c r="D29" s="78"/>
      <c r="E29" s="78"/>
      <c r="F29" s="36">
        <v>20.57</v>
      </c>
      <c r="G29" s="36">
        <v>6.82</v>
      </c>
      <c r="H29" s="9">
        <f>G24-G20</f>
        <v>6.819999999999709</v>
      </c>
      <c r="K29" s="36">
        <v>7.73</v>
      </c>
      <c r="L29" s="8">
        <f t="shared" si="0"/>
        <v>0.91000000000000014</v>
      </c>
    </row>
    <row r="30" spans="2:12" ht="39" customHeight="1">
      <c r="B30" s="42">
        <v>5</v>
      </c>
      <c r="C30" s="77" t="s">
        <v>32</v>
      </c>
      <c r="D30" s="78"/>
      <c r="E30" s="78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79" t="s">
        <v>17</v>
      </c>
      <c r="E31" s="79"/>
      <c r="F31" s="43">
        <v>76347970767</v>
      </c>
      <c r="G31" s="43">
        <v>76134736452</v>
      </c>
      <c r="K31" s="43">
        <v>74509381879</v>
      </c>
      <c r="L31" s="8">
        <f t="shared" si="0"/>
        <v>-1625354573</v>
      </c>
    </row>
    <row r="32" spans="2:12" ht="23.25" customHeight="1">
      <c r="B32" s="38">
        <v>5.2</v>
      </c>
      <c r="C32" s="41"/>
      <c r="D32" s="79" t="s">
        <v>18</v>
      </c>
      <c r="E32" s="79"/>
      <c r="F32" s="43">
        <v>69371008515</v>
      </c>
      <c r="G32" s="43">
        <v>69371008515</v>
      </c>
      <c r="K32" s="43">
        <v>68894348228</v>
      </c>
      <c r="L32" s="8">
        <f t="shared" si="0"/>
        <v>-476660287</v>
      </c>
    </row>
    <row r="33" spans="2:16" ht="33.75" customHeight="1">
      <c r="B33" s="42">
        <v>6</v>
      </c>
      <c r="C33" s="97" t="s">
        <v>35</v>
      </c>
      <c r="D33" s="78"/>
      <c r="E33" s="78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79" t="s">
        <v>36</v>
      </c>
      <c r="E34" s="80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508482619.93520004</v>
      </c>
    </row>
    <row r="35" spans="2:16" ht="26.25" customHeight="1">
      <c r="B35" s="38">
        <v>6.2</v>
      </c>
      <c r="C35" s="41"/>
      <c r="D35" s="79" t="s">
        <v>37</v>
      </c>
      <c r="E35" s="80"/>
      <c r="F35" s="45">
        <f>ROUND(F34*F24,0)</f>
        <v>508482620</v>
      </c>
      <c r="G35" s="45">
        <v>507818284</v>
      </c>
      <c r="H35" s="5">
        <f>ROUND(G34*G24,0)</f>
        <v>507818284</v>
      </c>
      <c r="I35" s="8">
        <f>H35-G35</f>
        <v>0</v>
      </c>
      <c r="K35" s="45">
        <v>503563887</v>
      </c>
      <c r="L35" s="8">
        <f t="shared" si="0"/>
        <v>-4254397</v>
      </c>
    </row>
    <row r="36" spans="2:16" ht="26.25" customHeight="1">
      <c r="B36" s="38">
        <v>6.3</v>
      </c>
      <c r="C36" s="41"/>
      <c r="D36" s="79" t="s">
        <v>38</v>
      </c>
      <c r="E36" s="80"/>
      <c r="F36" s="46">
        <f>F35/F22</f>
        <v>6.6600672538081685E-3</v>
      </c>
      <c r="G36" s="46">
        <v>6.6699946393084285E-3</v>
      </c>
      <c r="K36" s="46">
        <v>6.7583957120697351E-3</v>
      </c>
      <c r="L36" s="8">
        <f t="shared" si="0"/>
        <v>8.8401072761306633E-5</v>
      </c>
    </row>
    <row r="37" spans="2:16" ht="57" customHeight="1">
      <c r="B37" s="30" t="s">
        <v>19</v>
      </c>
      <c r="C37" s="77" t="s">
        <v>43</v>
      </c>
      <c r="D37" s="78"/>
      <c r="E37" s="78"/>
      <c r="F37" s="47"/>
      <c r="G37" s="47"/>
      <c r="L37" s="8"/>
    </row>
    <row r="38" spans="2:16" ht="23.25" customHeight="1">
      <c r="B38" s="33">
        <v>1</v>
      </c>
      <c r="C38" s="77" t="s">
        <v>41</v>
      </c>
      <c r="D38" s="78"/>
      <c r="E38" s="78"/>
      <c r="F38" s="35"/>
      <c r="G38" s="35"/>
    </row>
    <row r="39" spans="2:16" ht="21" customHeight="1">
      <c r="B39" s="33">
        <v>2</v>
      </c>
      <c r="C39" s="77" t="s">
        <v>42</v>
      </c>
      <c r="D39" s="78"/>
      <c r="E39" s="78"/>
      <c r="F39" s="35"/>
      <c r="G39" s="35"/>
    </row>
    <row r="40" spans="2:16" ht="36" customHeight="1">
      <c r="B40" s="33">
        <v>3</v>
      </c>
      <c r="C40" s="77" t="s">
        <v>33</v>
      </c>
      <c r="D40" s="78"/>
      <c r="E40" s="78"/>
      <c r="F40" s="35"/>
      <c r="G40" s="35"/>
    </row>
    <row r="41" spans="2:16" ht="38.25" customHeight="1">
      <c r="B41" s="83">
        <v>4</v>
      </c>
      <c r="C41" s="77" t="s">
        <v>44</v>
      </c>
      <c r="D41" s="78"/>
      <c r="E41" s="78"/>
      <c r="F41" s="47"/>
      <c r="G41" s="47"/>
    </row>
    <row r="42" spans="2:16" ht="29.25" customHeight="1">
      <c r="B42" s="84"/>
      <c r="C42" s="41"/>
      <c r="D42" s="79" t="s">
        <v>20</v>
      </c>
      <c r="E42" s="79"/>
      <c r="F42" s="36"/>
      <c r="G42" s="36"/>
    </row>
    <row r="43" spans="2:16" ht="36.75" customHeight="1">
      <c r="B43" s="85"/>
      <c r="C43" s="41"/>
      <c r="D43" s="79" t="s">
        <v>21</v>
      </c>
      <c r="E43" s="79"/>
      <c r="F43" s="48"/>
      <c r="G43" s="48"/>
    </row>
    <row r="44" spans="2:16" ht="36.75" customHeight="1">
      <c r="B44" s="83">
        <v>5</v>
      </c>
      <c r="C44" s="77" t="s">
        <v>34</v>
      </c>
      <c r="D44" s="78"/>
      <c r="E44" s="78"/>
      <c r="F44" s="47"/>
      <c r="G44" s="47"/>
    </row>
    <row r="45" spans="2:16" ht="21" customHeight="1">
      <c r="B45" s="84"/>
      <c r="C45" s="41"/>
      <c r="D45" s="79" t="s">
        <v>17</v>
      </c>
      <c r="E45" s="79"/>
      <c r="F45" s="35"/>
      <c r="G45" s="35"/>
    </row>
    <row r="46" spans="2:16" ht="29.25" customHeight="1">
      <c r="B46" s="85"/>
      <c r="C46" s="41"/>
      <c r="D46" s="79" t="s">
        <v>18</v>
      </c>
      <c r="E46" s="79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6"/>
      <c r="G48" s="86"/>
    </row>
    <row r="49" spans="1:7" ht="18.75">
      <c r="B49" s="87" t="s">
        <v>22</v>
      </c>
      <c r="C49" s="87"/>
      <c r="D49" s="87"/>
      <c r="E49" s="54"/>
      <c r="F49" s="88" t="s">
        <v>23</v>
      </c>
      <c r="G49" s="88"/>
    </row>
    <row r="50" spans="1:7" ht="18.75">
      <c r="B50" s="95" t="s">
        <v>24</v>
      </c>
      <c r="C50" s="95"/>
      <c r="D50" s="95"/>
      <c r="E50" s="55"/>
      <c r="F50" s="96" t="s">
        <v>25</v>
      </c>
      <c r="G50" s="96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1"/>
      <c r="C54" s="81"/>
      <c r="D54" s="81"/>
      <c r="E54" s="82"/>
      <c r="F54" s="82"/>
      <c r="G54" s="82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B4:G4"/>
    <mergeCell ref="E8:G8"/>
    <mergeCell ref="E9:G9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/emuoKNXC64whGA/VKeOBynaoJEuAtHZbWzszrDhw78=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7MT5+CKSnsbRYTDsK8EbHHoWkOnjc0nJ5QlGo+YovWE=</DigestValue>
    </Reference>
  </SignedInfo>
  <SignatureValue>RZoAoNlYTwwk/swZkgD+Lv4W2Cm0sEMyiV/fpHhdvUKDhBv+Ih7zX2n35HLNdDbwpzA1uEnDuWac
9FbzfrxtBvw3WW0bsvptvhv30ZMNqxtPZFiLftNXYVHJrZRWEd2ZagVehk1Pph8pFAwFtpQEhLr0
QkJcLb3p8oMQpBOHGUcW6N3q4HqmauErJ65g/nZdmNMC3ttQezwC5+C2qBY1rKJ1H1tHx98/GXFL
L4w3h3VF/EwfgTwXF7c/D1XjWthsI7ykVKq6LoZLlbczbdRrHEBbR4mSLIw9tdnUisDuQTdltd7A
7OxP/7E6wH1cdj3xVj7gBhYWOgFp9/Q1e23mAg==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r9YngN37uA9Z3AhUvDJZ8iKWOqb+ZJ7AYZaZ2IvKXcM=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oaDzuEPrJlbmGxCwFH2Ox+N5ddu4ncXPn2UjR2WlmFg=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2026-09-08T03:36:20Z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2026-09-08T03:36:20Z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QLr6wH3OdD6H40VI/5+3PkR0D3meu3oD9cGA3kXQUAc=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aS8cY06R53Y8lMJbaPPAW2N7RPi/NKBoT61xpTaYf1I=</DigestValue>
    </Reference>
  </SignedInfo>
  <SignatureValue>mENrzQcarX17/ZNP9iOFXwcZsXV+zgACwM48DVIAxok7HWOrDcbikc5Q8vcOQOMLySntug8nIIEb
Jtk3cKl6nNIbl7h+JKC8S8KJYZUytX9p8/g/z/BKoRDowJByKYKm6hUTLSrZAYRqKdCmBV8MNgHi
8f/BPEGrq6CSaP8Wx+cgLIR+Ug8AHmMg6yEShUnmZFbZT9W3O6nB81dQTAkraZKCG2afWxc/Pagm
xLBMQMi6Ivfnljh032Tu/ndoWEtEjZGttteQolvmam7K7r5TkCy1XmvFY6nekh7KwlrmZ5kd30+b
IWEeNrqwOG0m1xY0vq0MTYW6gcKBRl8QQa/eWQ==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r9YngN37uA9Z3AhUvDJZ8iKWOqb+ZJ7AYZaZ2IvKXcM=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oaDzuEPrJlbmGxCwFH2Ox+N5ddu4ncXPn2UjR2WlmFg=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2026-09-08T07:02:02Z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2026-09-08T07:02:02Z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2026-09-03T09:06:22Z</cp:lastPrinted>
  <dcterms:created xsi:type="dcterms:W3CDTF">2021-03-31T12:23:45Z</dcterms:created>
  <dcterms:modified xsi:type="dcterms:W3CDTF">2026-09-08T03:25:06Z</dcterms:modified>
</cp:coreProperties>
</file>