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 calcOnSave="0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<sst xmlns="http://schemas.openxmlformats.org/spreadsheetml/2006/main" count="58" uniqueCount="52">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</sst>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16" zoomScale="70" zoomScaleNormal="100" zoomScaleSheetLayoutView="70" workbookViewId="0">
      <selection activeCell="F19" sqref="F19 F21 F23 F28 F3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4" t="s">
        <v>0</v>
      </c>
      <c r="C1" s="94"/>
      <c r="D1" s="94"/>
      <c r="E1" s="94"/>
      <c r="F1" s="94"/>
      <c r="G1" s="94"/>
    </row>
    <row r="2" spans="2:7" ht="40.5" customHeight="1">
      <c r="B2" s="95" t="s">
        <v>1</v>
      </c>
      <c r="C2" s="95"/>
      <c r="D2" s="95"/>
      <c r="E2" s="95"/>
      <c r="F2" s="95"/>
      <c r="G2" s="95"/>
    </row>
    <row r="3" spans="2:7" ht="9" customHeight="1">
      <c r="G3" s="6"/>
    </row>
    <row r="4" spans="2:7" ht="19.5" customHeight="1">
      <c r="B4" s="96" t="s">
        <v>2</v>
      </c>
      <c r="C4" s="96"/>
      <c r="D4" s="96"/>
      <c r="E4" s="96"/>
      <c r="F4" s="96"/>
      <c r="G4" s="96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97" t="s">
        <v>50</v>
      </c>
      <c r="F8" s="97"/>
      <c r="G8" s="97"/>
    </row>
    <row r="9" spans="2:7" s="7" customFormat="1" ht="42" customHeight="1">
      <c r="B9" s="15">
        <v>2</v>
      </c>
      <c r="C9" s="15"/>
      <c r="D9" s="16" t="s">
        <v>28</v>
      </c>
      <c r="E9" s="98" t="s">
        <v>49</v>
      </c>
      <c r="F9" s="98"/>
      <c r="G9" s="98"/>
    </row>
    <row r="10" spans="2:7" s="7" customFormat="1" ht="39.75" customHeight="1">
      <c r="B10" s="15">
        <v>3</v>
      </c>
      <c r="C10" s="15"/>
      <c r="D10" s="16" t="s">
        <v>29</v>
      </c>
      <c r="E10" s="93" t="s">
        <v>51</v>
      </c>
      <c r="F10" s="93"/>
      <c r="G10" s="93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46177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46177</v>
      </c>
      <c r="F12" s="23"/>
      <c r="G12" s="24"/>
    </row>
    <row r="13" spans="2:7" ht="11.2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71" t="s">
        <v>8</v>
      </c>
      <c r="D14" s="72"/>
      <c r="E14" s="73"/>
      <c r="F14" s="27" t="s">
        <v>9</v>
      </c>
      <c r="G14" s="27" t="s">
        <v>9</v>
      </c>
    </row>
    <row r="15" spans="2:7" ht="16.5" customHeight="1">
      <c r="B15" s="28"/>
      <c r="C15" s="74"/>
      <c r="D15" s="75"/>
      <c r="E15" s="76"/>
      <c r="F15" s="29">
        <f>IF(WEEKDAY(G15)=4,WORKDAY(G15,3),WORKDAY(G15,2))</f>
        <v>46176</v>
      </c>
      <c r="G15" s="29">
        <v>46174</v>
      </c>
    </row>
    <row r="16" spans="2:7" ht="37.5" customHeight="1">
      <c r="B16" s="30" t="s">
        <v>10</v>
      </c>
      <c r="C16" s="82" t="s">
        <v>30</v>
      </c>
      <c r="D16" s="83"/>
      <c r="E16" s="83"/>
      <c r="F16" s="31"/>
      <c r="G16" s="66"/>
    </row>
    <row r="17" spans="2:12" ht="33.75" customHeight="1">
      <c r="B17" s="30">
        <v>1</v>
      </c>
      <c r="C17" s="82" t="s">
        <v>46</v>
      </c>
      <c r="D17" s="83"/>
      <c r="E17" s="83"/>
      <c r="F17" s="32"/>
      <c r="G17" s="32"/>
    </row>
    <row r="18" spans="2:12" ht="20.25" customHeight="1">
      <c r="B18" s="33">
        <v>1.1000000000000001</v>
      </c>
      <c r="C18" s="34"/>
      <c r="D18" s="84" t="s">
        <v>11</v>
      </c>
      <c r="E18" s="84"/>
      <c r="F18" s="35">
        <v>71710238996</v>
      </c>
      <c r="G18" s="35">
        <v>71654371097</v>
      </c>
      <c r="H18" s="8">
        <f>F18-G22</f>
        <v>0</v>
      </c>
      <c r="K18" s="35">
        <v>71635213964</v>
      </c>
      <c r="L18" s="8">
        <f>K18-G18</f>
        <v>-19157133</v>
      </c>
    </row>
    <row r="19" spans="2:12" ht="20.25" customHeight="1">
      <c r="B19" s="33">
        <v>1.2</v>
      </c>
      <c r="C19" s="34"/>
      <c r="D19" s="84" t="s">
        <v>12</v>
      </c>
      <c r="E19" s="84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4" t="s">
        <v>13</v>
      </c>
      <c r="E20" s="84"/>
      <c r="F20" s="36">
        <v>15366.37</v>
      </c>
      <c r="G20" s="36">
        <v>15353</v>
      </c>
      <c r="H20" s="9">
        <f>F20-G24</f>
        <v>0</v>
      </c>
      <c r="K20" s="36">
        <v>15277.11</v>
      </c>
      <c r="L20" s="8">
        <f t="shared" si="0"/>
        <v>-75.889999999999418</v>
      </c>
    </row>
    <row r="21" spans="2:12" ht="29.25" customHeight="1">
      <c r="B21" s="30">
        <v>2</v>
      </c>
      <c r="C21" s="82" t="s">
        <v>47</v>
      </c>
      <c r="D21" s="83"/>
      <c r="E21" s="83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4" t="s">
        <v>11</v>
      </c>
      <c r="E22" s="84"/>
      <c r="F22" s="35">
        <v>71642499189</v>
      </c>
      <c r="G22" s="35">
        <v>71710238996</v>
      </c>
      <c r="K22" s="35">
        <v>71598620640</v>
      </c>
      <c r="L22" s="8">
        <f>K22-G22</f>
        <v>-111618356</v>
      </c>
    </row>
    <row r="23" spans="2:12" ht="21.75" customHeight="1">
      <c r="B23" s="33">
        <v>2.2000000000000002</v>
      </c>
      <c r="C23" s="34"/>
      <c r="D23" s="84" t="s">
        <v>12</v>
      </c>
      <c r="E23" s="84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4" t="s">
        <v>13</v>
      </c>
      <c r="E24" s="84"/>
      <c r="F24" s="36">
        <v>15373.27</v>
      </c>
      <c r="G24" s="36">
        <v>15366.37</v>
      </c>
      <c r="K24" s="36">
        <v>15269.55</v>
      </c>
      <c r="L24" s="8">
        <f t="shared" si="0"/>
        <v>-96.820000000001528</v>
      </c>
    </row>
    <row r="25" spans="2:12" ht="42.75" customHeight="1">
      <c r="B25" s="30">
        <v>3</v>
      </c>
      <c r="C25" s="82" t="s">
        <v>31</v>
      </c>
      <c r="D25" s="83"/>
      <c r="E25" s="83"/>
      <c r="F25" s="37">
        <v>-67739807</v>
      </c>
      <c r="G25" s="37">
        <v>55867899</v>
      </c>
      <c r="H25" s="8">
        <f>G22-G18</f>
        <v>55867899</v>
      </c>
      <c r="I25" s="8">
        <f>H25-G25</f>
        <v>0</v>
      </c>
      <c r="K25" s="37">
        <v>-36593324</v>
      </c>
      <c r="L25" s="8">
        <f t="shared" si="0"/>
        <v>-92461223</v>
      </c>
    </row>
    <row r="26" spans="2:12" ht="39.75" customHeight="1">
      <c r="B26" s="38">
        <v>3.1</v>
      </c>
      <c r="C26" s="39"/>
      <c r="D26" s="85" t="s">
        <v>14</v>
      </c>
      <c r="E26" s="85"/>
      <c r="F26" s="37">
        <v>32141598</v>
      </c>
      <c r="G26" s="37">
        <v>62398144</v>
      </c>
      <c r="I26" s="8"/>
      <c r="K26" s="37">
        <v>-35448984</v>
      </c>
      <c r="L26" s="8">
        <f t="shared" si="0"/>
        <v>-97847128</v>
      </c>
    </row>
    <row r="27" spans="2:12" ht="39.75" customHeight="1">
      <c r="B27" s="38">
        <v>3.2</v>
      </c>
      <c r="C27" s="40"/>
      <c r="D27" s="85" t="s">
        <v>15</v>
      </c>
      <c r="E27" s="85"/>
      <c r="F27" s="37">
        <v>-99881405</v>
      </c>
      <c r="G27" s="37">
        <v>-6530245</v>
      </c>
      <c r="H27" s="8">
        <f>G25-G26</f>
        <v>-6530245</v>
      </c>
      <c r="I27" s="8">
        <f>H27-G27</f>
        <v>0</v>
      </c>
      <c r="K27" s="37">
        <v>-1144340</v>
      </c>
      <c r="L27" s="8">
        <f t="shared" si="0"/>
        <v>5385905</v>
      </c>
    </row>
    <row r="28" spans="2:12" ht="39.75" customHeight="1">
      <c r="B28" s="38">
        <v>3.3</v>
      </c>
      <c r="C28" s="41"/>
      <c r="D28" s="85" t="s">
        <v>16</v>
      </c>
      <c r="E28" s="8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2" t="s">
        <v>32</v>
      </c>
      <c r="D29" s="83"/>
      <c r="E29" s="83"/>
      <c r="F29" s="36">
        <v>6.9</v>
      </c>
      <c r="G29" s="36">
        <v>13.37</v>
      </c>
      <c r="H29" s="9">
        <f>G24-G20</f>
        <v>13.3700000000008</v>
      </c>
      <c r="K29" s="36">
        <v>-7.56</v>
      </c>
      <c r="L29" s="8">
        <f t="shared" si="0"/>
        <v>-20.93</v>
      </c>
    </row>
    <row r="30" spans="2:12" ht="39" customHeight="1">
      <c r="B30" s="42">
        <v>5</v>
      </c>
      <c r="C30" s="82" t="s">
        <v>33</v>
      </c>
      <c r="D30" s="83"/>
      <c r="E30" s="83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4" t="s">
        <v>17</v>
      </c>
      <c r="E31" s="84"/>
      <c r="F31" s="43">
        <v>71789793723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84" t="s">
        <v>18</v>
      </c>
      <c r="E32" s="84"/>
      <c r="F32" s="43">
        <v>67828985555</v>
      </c>
      <c r="G32" s="43">
        <v>67797750338</v>
      </c>
      <c r="K32" s="43">
        <v>66534558814</v>
      </c>
      <c r="L32" s="8">
        <f t="shared" si="0"/>
        <v>-1263191524</v>
      </c>
    </row>
    <row r="33" spans="2:12" ht="24.75" customHeight="1">
      <c r="B33" s="42">
        <v>6</v>
      </c>
      <c r="C33" s="86" t="s">
        <v>36</v>
      </c>
      <c r="D33" s="83"/>
      <c r="E33" s="83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4" t="s">
        <v>37</v>
      </c>
      <c r="E34" s="92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4" t="s">
        <v>38</v>
      </c>
      <c r="E35" s="92"/>
      <c r="F35" s="67">
        <f>ROUND(F34*F24,0)</f>
        <v>496500355</v>
      </c>
      <c r="G35" s="45">
        <v>496277510</v>
      </c>
      <c r="H35" s="5">
        <f>ROUND(G34*G24,0)</f>
        <v>496277510</v>
      </c>
      <c r="I35" s="8">
        <f>H35-G35</f>
        <v>0</v>
      </c>
      <c r="K35" s="45">
        <v>493150578</v>
      </c>
      <c r="L35" s="8">
        <f t="shared" si="0"/>
        <v>-3126932</v>
      </c>
    </row>
    <row r="36" spans="2:12" ht="26.25" customHeight="1">
      <c r="B36" s="38">
        <v>6.3</v>
      </c>
      <c r="C36" s="41"/>
      <c r="D36" s="84" t="s">
        <v>39</v>
      </c>
      <c r="E36" s="92"/>
      <c r="F36" s="68">
        <f>F35/F22</f>
        <v>6.9302489530715973E-3</v>
      </c>
      <c r="G36" s="46">
        <v>6.9205948404060177E-3</v>
      </c>
      <c r="K36" s="46">
        <v>6.8877105954257946E-3</v>
      </c>
      <c r="L36" s="8">
        <f t="shared" si="0"/>
        <v>-3.2884244980223125E-5</v>
      </c>
    </row>
    <row r="37" spans="2:12" ht="57" customHeight="1">
      <c r="B37" s="30" t="s">
        <v>19</v>
      </c>
      <c r="C37" s="82" t="s">
        <v>44</v>
      </c>
      <c r="D37" s="83"/>
      <c r="E37" s="83"/>
      <c r="F37" s="47"/>
      <c r="G37" s="47"/>
      <c r="L37" s="8"/>
    </row>
    <row r="38" spans="2:12" ht="23.25" customHeight="1">
      <c r="B38" s="33">
        <v>1</v>
      </c>
      <c r="C38" s="82" t="s">
        <v>42</v>
      </c>
      <c r="D38" s="83"/>
      <c r="E38" s="83"/>
      <c r="F38" s="35"/>
      <c r="G38" s="35"/>
    </row>
    <row r="39" spans="2:12" ht="21" customHeight="1">
      <c r="B39" s="33">
        <v>2</v>
      </c>
      <c r="C39" s="82" t="s">
        <v>43</v>
      </c>
      <c r="D39" s="83"/>
      <c r="E39" s="83"/>
      <c r="F39" s="35"/>
      <c r="G39" s="35"/>
    </row>
    <row r="40" spans="2:12" ht="36" customHeight="1">
      <c r="B40" s="33">
        <v>3</v>
      </c>
      <c r="C40" s="82" t="s">
        <v>34</v>
      </c>
      <c r="D40" s="83"/>
      <c r="E40" s="83"/>
      <c r="F40" s="35"/>
      <c r="G40" s="35"/>
    </row>
    <row r="41" spans="2:12" ht="38.25" customHeight="1">
      <c r="B41" s="79">
        <v>4</v>
      </c>
      <c r="C41" s="82" t="s">
        <v>45</v>
      </c>
      <c r="D41" s="83"/>
      <c r="E41" s="83"/>
      <c r="F41" s="47"/>
      <c r="G41" s="47"/>
    </row>
    <row r="42" spans="2:12" ht="29.25" customHeight="1">
      <c r="B42" s="80"/>
      <c r="C42" s="41"/>
      <c r="D42" s="84" t="s">
        <v>20</v>
      </c>
      <c r="E42" s="84"/>
      <c r="F42" s="36"/>
      <c r="G42" s="36"/>
    </row>
    <row r="43" spans="2:12" ht="36.75" customHeight="1">
      <c r="B43" s="81"/>
      <c r="C43" s="41"/>
      <c r="D43" s="84" t="s">
        <v>21</v>
      </c>
      <c r="E43" s="84"/>
      <c r="F43" s="48"/>
      <c r="G43" s="48"/>
    </row>
    <row r="44" spans="2:12" ht="36.75" customHeight="1">
      <c r="B44" s="79">
        <v>5</v>
      </c>
      <c r="C44" s="82" t="s">
        <v>35</v>
      </c>
      <c r="D44" s="83"/>
      <c r="E44" s="83"/>
      <c r="F44" s="47"/>
      <c r="G44" s="47"/>
    </row>
    <row r="45" spans="2:12" ht="21" customHeight="1">
      <c r="B45" s="80"/>
      <c r="C45" s="41"/>
      <c r="D45" s="84" t="s">
        <v>17</v>
      </c>
      <c r="E45" s="84"/>
      <c r="F45" s="35"/>
      <c r="G45" s="35"/>
    </row>
    <row r="46" spans="2:12" ht="29.25" customHeight="1">
      <c r="B46" s="81"/>
      <c r="C46" s="41"/>
      <c r="D46" s="84" t="s">
        <v>18</v>
      </c>
      <c r="E46" s="84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5.75" customHeight="1">
      <c r="B48" s="52"/>
      <c r="C48" s="52"/>
      <c r="D48" s="52"/>
      <c r="E48" s="53"/>
      <c r="F48" s="89"/>
      <c r="G48" s="89"/>
    </row>
    <row r="49" spans="1:7" ht="18.75">
      <c r="B49" s="90" t="s">
        <v>22</v>
      </c>
      <c r="C49" s="90"/>
      <c r="D49" s="90"/>
      <c r="E49" s="54"/>
      <c r="F49" s="91" t="s">
        <v>23</v>
      </c>
      <c r="G49" s="91"/>
    </row>
    <row r="50" spans="1:7" ht="18.75">
      <c r="B50" s="77" t="s">
        <v>24</v>
      </c>
      <c r="C50" s="77"/>
      <c r="D50" s="77"/>
      <c r="E50" s="55"/>
      <c r="F50" s="78" t="s">
        <v>25</v>
      </c>
      <c r="G50" s="78"/>
    </row>
    <row r="51" spans="1:7" ht="18.75">
      <c r="B51" s="69"/>
      <c r="C51" s="69"/>
      <c r="D51" s="69"/>
      <c r="E51" s="55"/>
      <c r="F51" s="70"/>
      <c r="G51" s="70"/>
    </row>
    <row r="52" spans="1:7" ht="18.75">
      <c r="B52" s="69"/>
      <c r="C52" s="69"/>
      <c r="D52" s="69"/>
      <c r="E52" s="55"/>
      <c r="F52" s="70"/>
      <c r="G52" s="70"/>
    </row>
    <row r="53" spans="1:7" ht="18.75">
      <c r="B53" s="69"/>
      <c r="C53" s="69"/>
      <c r="D53" s="69"/>
      <c r="E53" s="55"/>
      <c r="F53" s="70"/>
      <c r="G53" s="70"/>
    </row>
    <row r="54" spans="1:7" ht="18.75">
      <c r="B54" s="87"/>
      <c r="C54" s="87"/>
      <c r="D54" s="87"/>
      <c r="E54" s="88"/>
      <c r="F54" s="88"/>
      <c r="G54" s="88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KXt34EehdUU3Q11e3ZIlOXlVWWmBDdf5DqBM5UvDDK4=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W7u8cOR0wXew66XnIADVx/r/U0ajlVOuzKYnrkc6lek=</DigestValue>
    </Reference>
  </SignedInfo>
  <SignatureValue>HuyE8+jhdVPDvyyQPx83crL3mQJzYndaR2WUKKFHMQakN5+IH2dCKv+v9J8QdBD/Ttm6MwZ6q5jW
MkpZLt+d3obwsSzaEoPVobYb40SucO1FqhFz8BqC57ekqRWEVeFe6gqIYO2messMUPWRx+qGRfX7
MihbmC72KT5TWS3nQKlLmfL7n+TGPPhKTdnqkgoEyU+KI+sr6qDL08qs+kIK+MVwTCXsTzaotiyA
7EDc4kTz+leQzTV/lTzAfRDwE/LXK60WXGM20t5HY0j3EvmZPSfWaTPxrWnicGy4cQD9PzczDLdV
rkAqlqTTsDON/igSLPDydCpVg5pLzaHijoXvyA==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CyhZZhJdaoXD3VbSNCyyqgKNFHvA0SuRyxYA6bAOYB0=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ZWxxlbJc9KsnqROeB5c0GRcGCUyQGQKD5A4S9Lqar3Q=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bHpFp+bmLQ+7CJR5bS6U6iePNViiMnu6cHWcKUV/XlY=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2026-06-04T07:37:50Z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2026-06-04T07:37:50Z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iWuHiJD3U16182WKpoW4KTpq86246kv07xnzEJ4wHvw=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sOHr8y+Xln/7AGbA7V4zcj90NzzQhnR5+F/Y69TWm2o=</DigestValue>
    </Reference>
  </SignedInfo>
  <SignatureValue>EIFiS+TQMfI5nDBsH6VqYpMahj+ya2FKTUiYpMeGOHz4Q19g2G9SlDNBWh9bLKX018F9Kvip0wgu
sDrWzqFr07PAbwOfhk7ixaVgPW3qDZJyA/tUn8MuOTBKTmNEGVMUN5b+k4Dtq4oFskVP+E9jo9SE
MFH4hYYRBwrhMg0IsCMmzsv3GvQP7A5vwjraVAPwwWme84GBqEZTsTbq1qWfNhHfopODZ3ASG+CY
PnmdZxfNnXOcfKA408IvbXkbpY85K8q9ZjM/A3vhJoBUtL11HvSEn/6UQ2l1j3jLXvzZm7j2sKBA
WpovO0/OLLPmmkGDhCKRErN467GENWSYIJzgkA==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CyhZZhJdaoXD3VbSNCyyqgKNFHvA0SuRyxYA6bAOYB0=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ZWxxlbJc9KsnqROeB5c0GRcGCUyQGQKD5A4S9Lqar3Q=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bHpFp+bmLQ+7CJR5bS6U6iePNViiMnu6cHWcKUV/XlY=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2026-06-04T08:19:46Z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2026-06-04T08:19:46Z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2026-06-02T07:38:16Z</cp:lastPrinted>
  <dcterms:created xsi:type="dcterms:W3CDTF">2021-03-31T12:23:45Z</dcterms:created>
  <dcterms:modified xsi:type="dcterms:W3CDTF">2026-06-04T07:27:02Z</dcterms:modified>
</cp:coreProperties>
</file>