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<sst xmlns="http://schemas.openxmlformats.org/spreadsheetml/2006/main" count="58" uniqueCount="52">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</sst>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43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4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4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4" zoomScale="70" zoomScaleNormal="100" zoomScaleSheetLayoutView="70" workbookViewId="0">
      <selection activeCell="E13" sqref="E13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95" t="s">
        <v>50</v>
      </c>
      <c r="F8" s="95"/>
      <c r="G8" s="95"/>
    </row>
    <row r="9" spans="2:7" s="7" customFormat="1" ht="48.75" customHeight="1">
      <c r="B9" s="15">
        <v>2</v>
      </c>
      <c r="C9" s="15"/>
      <c r="D9" s="16" t="s">
        <v>28</v>
      </c>
      <c r="E9" s="96" t="s">
        <v>49</v>
      </c>
      <c r="F9" s="96"/>
      <c r="G9" s="96"/>
    </row>
    <row r="10" spans="2:7" s="7" customFormat="1" ht="39.75" customHeight="1">
      <c r="B10" s="15">
        <v>3</v>
      </c>
      <c r="C10" s="15"/>
      <c r="D10" s="16" t="s">
        <v>29</v>
      </c>
      <c r="E10" s="91" t="s">
        <v>51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46170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46170</v>
      </c>
      <c r="F12" s="23"/>
      <c r="G12" s="24"/>
    </row>
    <row r="13" spans="2:7" ht="19.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46169</v>
      </c>
      <c r="G15" s="29">
        <v>46167</v>
      </c>
    </row>
    <row r="16" spans="2:7" ht="37.5" customHeight="1">
      <c r="B16" s="30" t="s">
        <v>10</v>
      </c>
      <c r="C16" s="80" t="s">
        <v>30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46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71629674395</v>
      </c>
      <c r="G18" s="35">
        <v>71636618681</v>
      </c>
      <c r="H18" s="8">
        <f>F18-G22</f>
        <v>0</v>
      </c>
      <c r="K18" s="35">
        <v>71635213964</v>
      </c>
      <c r="L18" s="8">
        <f>K18-G18</f>
        <v>-1404717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15345.23</v>
      </c>
      <c r="G20" s="36">
        <v>15346.82</v>
      </c>
      <c r="H20" s="9">
        <f>F20-G24</f>
        <v>0</v>
      </c>
      <c r="K20" s="36">
        <v>15277.11</v>
      </c>
      <c r="L20" s="8">
        <f t="shared" si="0"/>
        <v>-69.709999999999127</v>
      </c>
    </row>
    <row r="21" spans="2:12" ht="29.25" customHeight="1">
      <c r="B21" s="30">
        <v>2</v>
      </c>
      <c r="C21" s="80" t="s">
        <v>47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71654371097</v>
      </c>
      <c r="G22" s="35">
        <v>71629674395</v>
      </c>
      <c r="K22" s="35">
        <v>71598620640</v>
      </c>
      <c r="L22" s="8">
        <f>K22-G22</f>
        <v>-31053755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15353</v>
      </c>
      <c r="G24" s="36">
        <v>15345.23</v>
      </c>
      <c r="K24" s="36">
        <v>15269.55</v>
      </c>
      <c r="L24" s="8">
        <f t="shared" si="0"/>
        <v>-75.680000000000291</v>
      </c>
    </row>
    <row r="25" spans="2:12" ht="42.75" customHeight="1">
      <c r="B25" s="30">
        <v>3</v>
      </c>
      <c r="C25" s="80" t="s">
        <v>31</v>
      </c>
      <c r="D25" s="81"/>
      <c r="E25" s="81"/>
      <c r="F25" s="37">
        <v>24696702</v>
      </c>
      <c r="G25" s="37">
        <v>-6944286</v>
      </c>
      <c r="H25" s="8">
        <f>G22-G18</f>
        <v>-6944286</v>
      </c>
      <c r="I25" s="8">
        <f>H25-G25</f>
        <v>0</v>
      </c>
      <c r="K25" s="37">
        <v>-36593324</v>
      </c>
      <c r="L25" s="8">
        <f t="shared" si="0"/>
        <v>-29649038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36288743</v>
      </c>
      <c r="G26" s="37">
        <v>-7444286</v>
      </c>
      <c r="I26" s="8"/>
      <c r="K26" s="37">
        <v>-35448984</v>
      </c>
      <c r="L26" s="8">
        <f t="shared" si="0"/>
        <v>-28004698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-11592041</v>
      </c>
      <c r="G27" s="37">
        <v>500000</v>
      </c>
      <c r="H27" s="8">
        <f>G25-G26</f>
        <v>500000</v>
      </c>
      <c r="I27" s="8">
        <f>H27-G27</f>
        <v>0</v>
      </c>
      <c r="K27" s="37">
        <v>-1144340</v>
      </c>
      <c r="L27" s="8">
        <f t="shared" si="0"/>
        <v>-1644340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32</v>
      </c>
      <c r="D29" s="81"/>
      <c r="E29" s="81"/>
      <c r="F29" s="36">
        <v>7.77</v>
      </c>
      <c r="G29" s="36">
        <v>-1.59</v>
      </c>
      <c r="H29" s="9">
        <f>G24-G20</f>
        <v>-1.5900000000001455</v>
      </c>
      <c r="K29" s="36">
        <v>-7.56</v>
      </c>
      <c r="L29" s="8">
        <f t="shared" si="0"/>
        <v>-5.97</v>
      </c>
    </row>
    <row r="30" spans="2:12" ht="39" customHeight="1">
      <c r="B30" s="42">
        <v>5</v>
      </c>
      <c r="C30" s="80" t="s">
        <v>33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67694134996</v>
      </c>
      <c r="G32" s="43">
        <v>67518813268</v>
      </c>
      <c r="K32" s="43">
        <v>66534558814</v>
      </c>
      <c r="L32" s="8">
        <f t="shared" si="0"/>
        <v>-984254454</v>
      </c>
    </row>
    <row r="33" spans="2:12" ht="24.75" customHeight="1">
      <c r="B33" s="42">
        <v>6</v>
      </c>
      <c r="C33" s="84" t="s">
        <v>36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37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38</v>
      </c>
      <c r="E35" s="90"/>
      <c r="F35" s="67">
        <f>ROUND(F34*F24,0)</f>
        <v>495845708</v>
      </c>
      <c r="G35" s="45">
        <v>495594765</v>
      </c>
      <c r="H35" s="5">
        <f>ROUND(G34*G24,0)</f>
        <v>495594765</v>
      </c>
      <c r="I35" s="8">
        <f>H35-G35</f>
        <v>0</v>
      </c>
      <c r="K35" s="45">
        <v>493150578</v>
      </c>
      <c r="L35" s="8">
        <f t="shared" si="0"/>
        <v>-2444187</v>
      </c>
    </row>
    <row r="36" spans="2:12" ht="26.25" customHeight="1">
      <c r="B36" s="38">
        <v>6.3</v>
      </c>
      <c r="C36" s="41"/>
      <c r="D36" s="82" t="s">
        <v>39</v>
      </c>
      <c r="E36" s="90"/>
      <c r="F36" s="68">
        <f>F35/F22</f>
        <v>6.9199645521801235E-3</v>
      </c>
      <c r="G36" s="46">
        <v>6.918847100533438E-3</v>
      </c>
      <c r="K36" s="46">
        <v>6.8877105954257946E-3</v>
      </c>
      <c r="L36" s="8">
        <f t="shared" si="0"/>
        <v>-3.1136505107643396E-5</v>
      </c>
    </row>
    <row r="37" spans="2:12" ht="57" customHeight="1">
      <c r="B37" s="30" t="s">
        <v>19</v>
      </c>
      <c r="C37" s="80" t="s">
        <v>44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42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43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34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45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35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40</v>
      </c>
      <c r="C57" s="52"/>
      <c r="D57" s="61"/>
      <c r="E57" s="62"/>
      <c r="F57" s="61" t="s">
        <v>26</v>
      </c>
      <c r="G57" s="61"/>
    </row>
    <row r="58" spans="1:7" ht="18.75">
      <c r="B58" s="63" t="s">
        <v>48</v>
      </c>
      <c r="C58" s="10"/>
      <c r="D58" s="10"/>
      <c r="E58" s="10"/>
      <c r="F58" s="10"/>
      <c r="G58" s="10"/>
    </row>
    <row r="59" spans="1:7" ht="18.75">
      <c r="A59" s="1"/>
      <c r="B59" s="60" t="s">
        <v>41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vIG8cj0gGuoilQfxyCARNZ4vVkKAXRYVbNyeVwMvfRc=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AKeylC2FJTarC0ZDBdVAbOxQifsG2YH+iCLn8u+rZpk=</DigestValue>
    </Reference>
  </SignedInfo>
  <SignatureValue>JioaKxWEplv97YWSCZyyd5dSn0cKCiRJo/h0QvKs2fNUAEFDKaqwTi346rKxpn6C8P6L/455trSz
RlPE1al2pL0/CAZYvck9qm017ABlQsi9lciKjS0eas4b3OKBDHYZnRMeemEBgu18u7o6FxI0Qeob
MXcAkDx8W4lw/65hp05phTOFFpJxFK6RmzxOP62dFpHrFAfWpwBJmFEaVaZbySRZ2TqKYplmMkIo
qkZZ9Evbp0Da3k36gUGFQhuxR50GAiuL+x7P1r2MpWxNjXztmdQpXuZNPuYbqjgmK6+2KwwN1zNv
G6eV7RjjyoMxBRnFzr+lHE16fpZn06HWcxywhw==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T5pSvysz8qeoNA9sVodmHe4QtemGW+DBYzD2PhCXOOY=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SjM4b3mU1xiiaW9YU9bb8BqmrgdZ/0Xt6zhK5pK8Ydw=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2026-05-28T03:31:31Z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2026-05-28T03:31:31Z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SxWyRq29W+Ue+sagXtsckmXPXtWDBc/l51ixtWnJklM=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YBEHFmIrSaS9oy39FJS/N4rPDaSK3tNFz4sS12VQxGc=</DigestValue>
    </Reference>
  </SignedInfo>
  <SignatureValue>UtVym07D7GjRdiz/bP7qE7URekS4xq3XqCMDvjaJY9h44kw7AvqSdUH6zKJqijyIGgBvbsiQzMsW
uQaxSivHNZ/e7eUJbrywJWLBLL3Ww+AEqOOdv1B6PPn4XabpZYO9Zyc59CY6kU/z+8uLQGEhXt9u
r212MKXPkvra9G/wOaplYCTF9hDcW3IzYhEOxCL0gOExzBVd4UCxSUvYBVwQgQAjQiFloOuxHIrd
kY5g9AdJziNRzV8ZYRZlJYQ9gcA0n9AKGjwtFlnCxUcu5P6E1ztnr7w/PDuCRx2jAXqMLqCc6QwM
qvUM8kTOCNXAYPv41I1HKQnU1RbKR14UZuUBZQ==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T5pSvysz8qeoNA9sVodmHe4QtemGW+DBYzD2PhCXOOY=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SjM4b3mU1xiiaW9YU9bb8BqmrgdZ/0Xt6zhK5pK8Ydw=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2026-05-28T07:19:52Z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2026-05-28T07:19:52Z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Dich Vu CK</cp:lastModifiedBy>
  <cp:lastPrinted>2026-05-28T03:22:44Z</cp:lastPrinted>
  <dcterms:created xsi:type="dcterms:W3CDTF">2021-03-31T12:23:45Z</dcterms:created>
  <dcterms:modified xsi:type="dcterms:W3CDTF">2026-05-28T03:31:25Z</dcterms:modified>
</cp:coreProperties>
</file>