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6230" windowHeight="1215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s="1"/>
  <c r="L22" i="2" l="1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<sst xmlns="http://schemas.openxmlformats.org/spreadsheetml/2006/main" count="58" uniqueCount="52">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</sst>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0" zoomScale="70" zoomScaleNormal="100" zoomScaleSheetLayoutView="70" workbookViewId="0">
      <selection activeCell="F19" sqref="F19 F21 F23 F28 F30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4" width="9.140625" style="5" customWidth="1"/>
    <col min="15" max="16384" width="9.140625" style="5"/>
  </cols>
  <sheetData>
    <row r="1" spans="2:7" ht="32.25" customHeight="1">
      <c r="B1" s="92" t="s">
        <v>0</v>
      </c>
      <c r="C1" s="92"/>
      <c r="D1" s="92"/>
      <c r="E1" s="92"/>
      <c r="F1" s="92"/>
      <c r="G1" s="92"/>
    </row>
    <row r="2" spans="2:7" ht="40.5" customHeight="1">
      <c r="B2" s="93" t="s">
        <v>1</v>
      </c>
      <c r="C2" s="93"/>
      <c r="D2" s="93"/>
      <c r="E2" s="93"/>
      <c r="F2" s="93"/>
      <c r="G2" s="93"/>
    </row>
    <row r="3" spans="2:7" ht="9" customHeight="1">
      <c r="G3" s="6"/>
    </row>
    <row r="4" spans="2:7" ht="19.5" customHeight="1">
      <c r="B4" s="94" t="s">
        <v>2</v>
      </c>
      <c r="C4" s="94"/>
      <c r="D4" s="94"/>
      <c r="E4" s="94"/>
      <c r="F4" s="94"/>
      <c r="G4" s="94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95" t="s">
        <v>28</v>
      </c>
      <c r="F8" s="95"/>
      <c r="G8" s="95"/>
    </row>
    <row r="9" spans="2:7" s="7" customFormat="1" ht="34.5" customHeight="1">
      <c r="B9" s="15">
        <v>2</v>
      </c>
      <c r="C9" s="15"/>
      <c r="D9" s="16" t="s">
        <v>29</v>
      </c>
      <c r="E9" s="96" t="s">
        <v>30</v>
      </c>
      <c r="F9" s="96"/>
      <c r="G9" s="96"/>
    </row>
    <row r="10" spans="2:7" s="7" customFormat="1" ht="34.5" customHeight="1">
      <c r="B10" s="15">
        <v>3</v>
      </c>
      <c r="C10" s="15"/>
      <c r="D10" s="16" t="s">
        <v>31</v>
      </c>
      <c r="E10" s="91" t="s">
        <v>32</v>
      </c>
      <c r="F10" s="91"/>
      <c r="G10" s="91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46128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46128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69" t="s">
        <v>8</v>
      </c>
      <c r="D14" s="70"/>
      <c r="E14" s="71"/>
      <c r="F14" s="27" t="s">
        <v>9</v>
      </c>
      <c r="G14" s="27" t="s">
        <v>9</v>
      </c>
    </row>
    <row r="15" spans="2:7" ht="16.5" customHeight="1">
      <c r="B15" s="28"/>
      <c r="C15" s="72"/>
      <c r="D15" s="73"/>
      <c r="E15" s="74"/>
      <c r="F15" s="29">
        <f>IF(WEEKDAY(G15)=4,WORKDAY(G15,3),WORKDAY(G15,2))</f>
        <v>46127</v>
      </c>
      <c r="G15" s="29">
        <v>46125</v>
      </c>
    </row>
    <row r="16" spans="2:7" ht="37.5" customHeight="1">
      <c r="B16" s="30" t="s">
        <v>10</v>
      </c>
      <c r="C16" s="80" t="s">
        <v>33</v>
      </c>
      <c r="D16" s="81"/>
      <c r="E16" s="81"/>
      <c r="F16" s="31"/>
      <c r="G16" s="66"/>
    </row>
    <row r="17" spans="2:12" ht="33.75" customHeight="1">
      <c r="B17" s="30">
        <v>1</v>
      </c>
      <c r="C17" s="80" t="s">
        <v>49</v>
      </c>
      <c r="D17" s="81"/>
      <c r="E17" s="81"/>
      <c r="F17" s="32"/>
      <c r="G17" s="32"/>
    </row>
    <row r="18" spans="2:12" ht="20.25" customHeight="1">
      <c r="B18" s="33">
        <v>1.1000000000000001</v>
      </c>
      <c r="C18" s="34"/>
      <c r="D18" s="82" t="s">
        <v>11</v>
      </c>
      <c r="E18" s="82"/>
      <c r="F18" s="35">
        <v>71581453709</v>
      </c>
      <c r="G18" s="35">
        <v>71467970513</v>
      </c>
      <c r="H18" s="8">
        <f>F18-G22</f>
        <v>0</v>
      </c>
      <c r="K18" s="35">
        <v>71227952615</v>
      </c>
      <c r="L18" s="8">
        <f>K18-G18</f>
        <v>-240017898</v>
      </c>
    </row>
    <row r="19" spans="2:12" ht="20.25" customHeight="1">
      <c r="B19" s="33">
        <v>1.2</v>
      </c>
      <c r="C19" s="34"/>
      <c r="D19" s="82" t="s">
        <v>12</v>
      </c>
      <c r="E19" s="82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2" t="s">
        <v>13</v>
      </c>
      <c r="E20" s="82"/>
      <c r="F20" s="36">
        <v>15263.83</v>
      </c>
      <c r="G20" s="36">
        <v>15238.23</v>
      </c>
      <c r="H20" s="9">
        <f>F20-G24</f>
        <v>0</v>
      </c>
      <c r="K20" s="36">
        <v>15204.61</v>
      </c>
      <c r="L20" s="8">
        <f t="shared" si="0"/>
        <v>-33.619999999998981</v>
      </c>
    </row>
    <row r="21" spans="2:12" ht="29.25" customHeight="1">
      <c r="B21" s="30">
        <v>2</v>
      </c>
      <c r="C21" s="80" t="s">
        <v>50</v>
      </c>
      <c r="D21" s="81"/>
      <c r="E21" s="81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2" t="s">
        <v>11</v>
      </c>
      <c r="E22" s="82"/>
      <c r="F22" s="35">
        <v>71635213964</v>
      </c>
      <c r="G22" s="35">
        <v>71581453709</v>
      </c>
      <c r="K22" s="35">
        <v>71290654567</v>
      </c>
      <c r="L22" s="8">
        <f>K22-G22</f>
        <v>-290799142</v>
      </c>
    </row>
    <row r="23" spans="2:12" ht="21.75" customHeight="1">
      <c r="B23" s="33">
        <v>2.2000000000000002</v>
      </c>
      <c r="C23" s="34"/>
      <c r="D23" s="82" t="s">
        <v>12</v>
      </c>
      <c r="E23" s="82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2" t="s">
        <v>13</v>
      </c>
      <c r="E24" s="82"/>
      <c r="F24" s="36">
        <v>15277.11</v>
      </c>
      <c r="G24" s="36">
        <v>15263.83</v>
      </c>
      <c r="K24" s="36">
        <v>15218.68</v>
      </c>
      <c r="L24" s="8">
        <f t="shared" si="0"/>
        <v>-45.149999999999636</v>
      </c>
    </row>
    <row r="25" spans="2:12" ht="42.75" customHeight="1">
      <c r="B25" s="30">
        <v>3</v>
      </c>
      <c r="C25" s="80" t="s">
        <v>34</v>
      </c>
      <c r="D25" s="81"/>
      <c r="E25" s="81"/>
      <c r="F25" s="37">
        <v>53760255</v>
      </c>
      <c r="G25" s="37">
        <v>113483196</v>
      </c>
      <c r="H25" s="8">
        <f>G22-G18</f>
        <v>113483196</v>
      </c>
      <c r="I25" s="8">
        <f>H25-G25</f>
        <v>0</v>
      </c>
      <c r="K25" s="37">
        <v>62701952</v>
      </c>
      <c r="L25" s="8">
        <f t="shared" si="0"/>
        <v>-50781244</v>
      </c>
    </row>
    <row r="26" spans="2:12" ht="39.75" customHeight="1">
      <c r="B26" s="38">
        <v>3.1</v>
      </c>
      <c r="C26" s="39"/>
      <c r="D26" s="83" t="s">
        <v>14</v>
      </c>
      <c r="E26" s="83"/>
      <c r="F26" s="37">
        <v>62267194</v>
      </c>
      <c r="G26" s="37">
        <v>120058528</v>
      </c>
      <c r="I26" s="8"/>
      <c r="K26" s="37">
        <v>65878137</v>
      </c>
      <c r="L26" s="8">
        <f t="shared" si="0"/>
        <v>-54180391</v>
      </c>
    </row>
    <row r="27" spans="2:12" ht="39.75" customHeight="1">
      <c r="B27" s="38">
        <v>3.2</v>
      </c>
      <c r="C27" s="40"/>
      <c r="D27" s="83" t="s">
        <v>15</v>
      </c>
      <c r="E27" s="83"/>
      <c r="F27" s="37">
        <v>-8506939</v>
      </c>
      <c r="G27" s="37">
        <v>-6575332</v>
      </c>
      <c r="H27" s="8">
        <f>G25-G26</f>
        <v>-6575332</v>
      </c>
      <c r="I27" s="8">
        <f>H27-G27</f>
        <v>0</v>
      </c>
      <c r="K27" s="37">
        <v>-3176185</v>
      </c>
      <c r="L27" s="8">
        <f t="shared" si="0"/>
        <v>3399147</v>
      </c>
    </row>
    <row r="28" spans="2:12" ht="39.75" customHeight="1">
      <c r="B28" s="38">
        <v>3.3</v>
      </c>
      <c r="C28" s="41"/>
      <c r="D28" s="83" t="s">
        <v>16</v>
      </c>
      <c r="E28" s="83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80" t="s">
        <v>35</v>
      </c>
      <c r="D29" s="81"/>
      <c r="E29" s="81"/>
      <c r="F29" s="36">
        <v>13.28</v>
      </c>
      <c r="G29" s="36">
        <v>25.6</v>
      </c>
      <c r="H29" s="9">
        <f>G24-G20</f>
        <v>25.600000000000364</v>
      </c>
      <c r="K29" s="36">
        <v>14.07</v>
      </c>
      <c r="L29" s="8">
        <f t="shared" si="0"/>
        <v>-11.530000000000001</v>
      </c>
    </row>
    <row r="30" spans="2:12" ht="39" customHeight="1">
      <c r="B30" s="42">
        <v>5</v>
      </c>
      <c r="C30" s="80" t="s">
        <v>36</v>
      </c>
      <c r="D30" s="81"/>
      <c r="E30" s="81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2" t="s">
        <v>17</v>
      </c>
      <c r="E31" s="82"/>
      <c r="F31" s="43">
        <v>71635213964</v>
      </c>
      <c r="G31" s="43">
        <v>71581453709</v>
      </c>
      <c r="K31" s="43">
        <v>71290654567</v>
      </c>
      <c r="L31" s="8">
        <f t="shared" si="0"/>
        <v>-290799142</v>
      </c>
    </row>
    <row r="32" spans="2:12" ht="23.25" customHeight="1">
      <c r="B32" s="38">
        <v>5.2</v>
      </c>
      <c r="C32" s="41"/>
      <c r="D32" s="82" t="s">
        <v>18</v>
      </c>
      <c r="E32" s="82"/>
      <c r="F32" s="43">
        <v>66534558814</v>
      </c>
      <c r="G32" s="43">
        <v>66420807949</v>
      </c>
      <c r="K32" s="43">
        <v>66223331926</v>
      </c>
      <c r="L32" s="8">
        <f t="shared" si="0"/>
        <v>-197476023</v>
      </c>
    </row>
    <row r="33" spans="2:12" ht="24.75" customHeight="1">
      <c r="B33" s="42">
        <v>6</v>
      </c>
      <c r="C33" s="84" t="s">
        <v>39</v>
      </c>
      <c r="D33" s="81"/>
      <c r="E33" s="81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82" t="s">
        <v>40</v>
      </c>
      <c r="E34" s="90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82" t="s">
        <v>41</v>
      </c>
      <c r="E35" s="90"/>
      <c r="F35" s="67">
        <f>ROUND(F34*F24,0)</f>
        <v>493394739</v>
      </c>
      <c r="G35" s="45">
        <v>492965843</v>
      </c>
      <c r="H35" s="5">
        <f>ROUND(G34*G24,0)</f>
        <v>492965843</v>
      </c>
      <c r="I35" s="8">
        <f>H35-G35</f>
        <v>0</v>
      </c>
      <c r="K35" s="45">
        <v>491507664</v>
      </c>
      <c r="L35" s="8">
        <f t="shared" si="0"/>
        <v>-1458179</v>
      </c>
    </row>
    <row r="36" spans="2:12" ht="26.25" customHeight="1">
      <c r="B36" s="38">
        <v>6.3</v>
      </c>
      <c r="C36" s="41"/>
      <c r="D36" s="82" t="s">
        <v>42</v>
      </c>
      <c r="E36" s="90"/>
      <c r="F36" s="68">
        <f>F35/F22</f>
        <v>6.8876005486345534E-3</v>
      </c>
      <c r="G36" s="46">
        <v>6.8867816655980955E-3</v>
      </c>
      <c r="K36" s="46">
        <v>6.8944192893905035E-3</v>
      </c>
      <c r="L36" s="8">
        <f t="shared" si="0"/>
        <v>7.6376237924079271E-6</v>
      </c>
    </row>
    <row r="37" spans="2:12" ht="57" customHeight="1">
      <c r="B37" s="30" t="s">
        <v>19</v>
      </c>
      <c r="C37" s="80" t="s">
        <v>47</v>
      </c>
      <c r="D37" s="81"/>
      <c r="E37" s="81"/>
      <c r="F37" s="47"/>
      <c r="G37" s="47"/>
      <c r="L37" s="8"/>
    </row>
    <row r="38" spans="2:12" ht="23.25" customHeight="1">
      <c r="B38" s="33">
        <v>1</v>
      </c>
      <c r="C38" s="80" t="s">
        <v>45</v>
      </c>
      <c r="D38" s="81"/>
      <c r="E38" s="81"/>
      <c r="F38" s="35"/>
      <c r="G38" s="35"/>
    </row>
    <row r="39" spans="2:12" ht="21" customHeight="1">
      <c r="B39" s="33">
        <v>2</v>
      </c>
      <c r="C39" s="80" t="s">
        <v>46</v>
      </c>
      <c r="D39" s="81"/>
      <c r="E39" s="81"/>
      <c r="F39" s="35"/>
      <c r="G39" s="35"/>
    </row>
    <row r="40" spans="2:12" ht="36" customHeight="1">
      <c r="B40" s="33">
        <v>3</v>
      </c>
      <c r="C40" s="80" t="s">
        <v>37</v>
      </c>
      <c r="D40" s="81"/>
      <c r="E40" s="81"/>
      <c r="F40" s="35"/>
      <c r="G40" s="35"/>
    </row>
    <row r="41" spans="2:12" ht="38.25" customHeight="1">
      <c r="B41" s="77">
        <v>4</v>
      </c>
      <c r="C41" s="80" t="s">
        <v>48</v>
      </c>
      <c r="D41" s="81"/>
      <c r="E41" s="81"/>
      <c r="F41" s="47"/>
      <c r="G41" s="47"/>
    </row>
    <row r="42" spans="2:12" ht="29.25" customHeight="1">
      <c r="B42" s="78"/>
      <c r="C42" s="41"/>
      <c r="D42" s="82" t="s">
        <v>20</v>
      </c>
      <c r="E42" s="82"/>
      <c r="F42" s="36"/>
      <c r="G42" s="36"/>
    </row>
    <row r="43" spans="2:12" ht="36.75" customHeight="1">
      <c r="B43" s="79"/>
      <c r="C43" s="41"/>
      <c r="D43" s="82" t="s">
        <v>21</v>
      </c>
      <c r="E43" s="82"/>
      <c r="F43" s="48"/>
      <c r="G43" s="48"/>
    </row>
    <row r="44" spans="2:12" ht="36.75" customHeight="1">
      <c r="B44" s="77">
        <v>5</v>
      </c>
      <c r="C44" s="80" t="s">
        <v>38</v>
      </c>
      <c r="D44" s="81"/>
      <c r="E44" s="81"/>
      <c r="F44" s="47"/>
      <c r="G44" s="47"/>
    </row>
    <row r="45" spans="2:12" ht="21" customHeight="1">
      <c r="B45" s="78"/>
      <c r="C45" s="41"/>
      <c r="D45" s="82" t="s">
        <v>17</v>
      </c>
      <c r="E45" s="82"/>
      <c r="F45" s="35"/>
      <c r="G45" s="35"/>
    </row>
    <row r="46" spans="2:12" ht="29.25" customHeight="1">
      <c r="B46" s="79"/>
      <c r="C46" s="41"/>
      <c r="D46" s="82" t="s">
        <v>18</v>
      </c>
      <c r="E46" s="82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7"/>
      <c r="G48" s="87"/>
    </row>
    <row r="49" spans="1:7" ht="18.75">
      <c r="B49" s="88" t="s">
        <v>22</v>
      </c>
      <c r="C49" s="88"/>
      <c r="D49" s="88"/>
      <c r="E49" s="54"/>
      <c r="F49" s="89" t="s">
        <v>23</v>
      </c>
      <c r="G49" s="89"/>
    </row>
    <row r="50" spans="1:7" ht="18.75">
      <c r="B50" s="75" t="s">
        <v>24</v>
      </c>
      <c r="C50" s="75"/>
      <c r="D50" s="75"/>
      <c r="E50" s="55"/>
      <c r="F50" s="76" t="s">
        <v>25</v>
      </c>
      <c r="G50" s="76"/>
    </row>
    <row r="51" spans="1:7" ht="18.75">
      <c r="B51" s="85"/>
      <c r="C51" s="85"/>
      <c r="D51" s="85"/>
      <c r="E51" s="86"/>
      <c r="F51" s="86"/>
      <c r="G51" s="86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aedQyXyMmz3UwujoIJVFQdtHMzy4XOHmEpo8/aOdWG8=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acya3GuiB4JTpZBuSIVjPltjSNOjNCf72rgff2wuJdI=</DigestValue>
    </Reference>
  </SignedInfo>
  <SignatureValue>a1AHP307KG/i8cmjSHSr27AE5tFILinKm3IeQ4JMgab3WJDiVIixnPDE4gZlymPf8b1Gv8XO44aZ
Up0Kxz+1ikDkQuQarS2cdeQxKhKxFdD/6peGI1Je+4Wp+C18ePdpnUCm4KplyaY+YFbwzeTDXf+9
9UVuL5a6H7iGRnoTMfbRM4zM+NfTvOTgHwZAVOzAPCuE8Gffm2Bmoc9Cee/vf7Y1J17F6Gxt0Ke0
uNNpLXZ0/GZeXXwVQgb3CgBlkeqQbgErWilSR57fsxtM72Po24sD4+6+G5dh9Golyjg2hQ3f/kzD
DtcPMijmK8VihS/tcJwI/XiyaZ2fvXcaAXFflA==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zLfcY0sk4Fr5n7ZaAq8b5qctlQbaJyLmNEMpguKv5ew=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+CXvhdN7D/6k4uCFn6hE20hUdhdNPL39IqU2UX4lqy4=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kDpLDm1adYwco9/cZX35Ap8ezFm4mQHzTJqEl6wNGy4=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2026-04-16T04:03:24Z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2026-04-16T04:03:24Z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yaNQVTAc3pYkb3jwkuQP/fztsQwfIknqdDxzBliwp5k=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JAeGG1YjyNkpR5nn4NzwlUpDkpen065hQpnx+JTgM/Q=</DigestValue>
    </Reference>
  </SignedInfo>
  <SignatureValue>0Vr6aPwVNRwWmOJ39nKWHia6zL5+Cp4Ri1F7lw/WGEa0RQY2pzQr+qqdYqTmEKwkOFFHsol2jGpX
tPQzAbcT3elzkkqyIDEDhxZ3J1wbyvTD4QeOMmcpCctpQVyrJYZF49f6jqyuT5BJPVW1Pm525A4R
3jDJidgzXI6XMHPgoOxkvQZqRH5vNFXTghT2u4ALWP+j4RZzaycyp2G1tQg/d5m32WI6yFrdVjKJ
W5qCvmevuMcOAUHJIJ+p9JixjHuOYpS2Em1cNyslajR2O/E+vY9T16a+Bu15Fmq+/m/VPqnxbEVs
gzt7yqXox+SZfRqPpeLUF/CbjgzNx+BbL4YFzA==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zLfcY0sk4Fr5n7ZaAq8b5qctlQbaJyLmNEMpguKv5ew=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+CXvhdN7D/6k4uCFn6hE20hUdhdNPL39IqU2UX4lqy4=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kDpLDm1adYwco9/cZX35Ap8ezFm4mQHzTJqEl6wNGy4=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2026-04-16T09:00:14Z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2026-04-16T09:00:14Z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2026-04-16T03:26:54Z</dcterms:modified>
</cp:coreProperties>
</file>