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<sst xmlns="http://schemas.openxmlformats.org/spreadsheetml/2006/main" count="58" uniqueCount="52">
  <si>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</si>
  <si>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</si>
  <si>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</si>
  <si>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</si>
  <si>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</si>
  <si>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</si>
  <si>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</si>
  <si>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</si>
  <si>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</si>
  <si>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</si>
  <si>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</si>
  <si>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</si>
  <si>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</si>
  <si>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</si>
  <si>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</si>
  <si>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</si>
  <si>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</si>
  <si>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</si>
  <si>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</si>
  <si>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</si>
  <si>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</si>
  <si>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</si>
  <si>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</si>
  <si>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</si>
  <si>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</si>
  <si>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</si>
  <si>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</si>
  <si>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</si>
  <si>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</si>
  <si>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</si>
  <si>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</si>
  <si>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</si>
  <si>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</si>
  <si>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</si>
  <si>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</si>
  <si>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</si>
  <si>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</si>
  <si>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</si>
  <si>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</si>
  <si>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</si>
  <si>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</si>
  <si>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</si>
  <si>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</si>
  <si>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</si>
  <si>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</si>
  <si>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</si>
  <si>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</si>
  <si>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</si>
  <si>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</si>
  <si>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</si>
  <si>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</si>
  <si>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Đàm Tú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</si>
</sst>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7" zoomScale="70" zoomScaleNormal="100" zoomScaleSheetLayoutView="70" workbookViewId="0">
      <selection activeCell="F34" sqref="F34"/>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4" width="9.140625" style="1" hidden="1" customWidth="1"/>
    <col min="15"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45993</v>
      </c>
      <c r="F11" s="14"/>
      <c r="G11" s="14"/>
    </row>
    <row r="12" spans="2:7" ht="18.75" customHeight="1">
      <c r="B12" s="15"/>
      <c r="C12" s="9"/>
      <c r="D12" s="16" t="s">
        <v>5</v>
      </c>
      <c r="E12" s="17">
        <f>+E11</f>
        <v>45993</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45992</v>
      </c>
      <c r="G15" s="74">
        <v>45987</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70001144372</v>
      </c>
      <c r="G18" s="25">
        <v>70024021910</v>
      </c>
      <c r="K18" s="25">
        <v>69962331870</v>
      </c>
      <c r="L18" s="78">
        <f>K18-G18</f>
        <v>-61690040</v>
      </c>
    </row>
    <row r="19" spans="2:12" ht="15.75">
      <c r="B19" s="23">
        <v>1.2</v>
      </c>
      <c r="C19" s="24"/>
      <c r="D19" s="89" t="s">
        <v>12</v>
      </c>
      <c r="E19" s="89"/>
      <c r="F19" s="25"/>
      <c r="G19" s="25"/>
      <c r="K19" s="25"/>
      <c r="L19" s="78">
        <f t="shared" ref="L19:L36" si="0">K19-G19</f>
        <v>0</v>
      </c>
    </row>
    <row r="20" spans="2:12" ht="15.75">
      <c r="B20" s="23">
        <v>1.3</v>
      </c>
      <c r="C20" s="24"/>
      <c r="D20" s="89" t="s">
        <v>13</v>
      </c>
      <c r="E20" s="89"/>
      <c r="F20" s="27">
        <v>14933.51</v>
      </c>
      <c r="G20" s="27">
        <v>14929.06</v>
      </c>
      <c r="K20" s="27">
        <v>14914.88</v>
      </c>
      <c r="L20" s="78">
        <f t="shared" si="0"/>
        <v>-14.180000000000291</v>
      </c>
    </row>
    <row r="21" spans="2:12" ht="37.5" customHeight="1">
      <c r="B21" s="21">
        <v>2</v>
      </c>
      <c r="C21" s="87" t="s">
        <v>35</v>
      </c>
      <c r="D21" s="88"/>
      <c r="E21" s="88"/>
      <c r="F21" s="25"/>
      <c r="G21" s="25"/>
      <c r="K21" s="25"/>
      <c r="L21" s="78">
        <f t="shared" si="0"/>
        <v>0</v>
      </c>
    </row>
    <row r="22" spans="2:12" ht="15.75">
      <c r="B22" s="23">
        <v>2.1</v>
      </c>
      <c r="C22" s="24"/>
      <c r="D22" s="89" t="s">
        <v>11</v>
      </c>
      <c r="E22" s="89"/>
      <c r="F22" s="26">
        <v>70048309940</v>
      </c>
      <c r="G22" s="26">
        <v>70001144372</v>
      </c>
      <c r="K22" s="26">
        <v>70024021910</v>
      </c>
      <c r="L22" s="78">
        <f t="shared" si="0"/>
        <v>22877538</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14943.59</v>
      </c>
      <c r="G24" s="27">
        <v>14933.51</v>
      </c>
      <c r="K24" s="27">
        <v>14929.06</v>
      </c>
      <c r="L24" s="78">
        <f t="shared" si="0"/>
        <v>-4.4500000000007276</v>
      </c>
    </row>
    <row r="25" spans="2:12" ht="32.25" customHeight="1">
      <c r="B25" s="21">
        <v>3</v>
      </c>
      <c r="C25" s="87" t="s">
        <v>36</v>
      </c>
      <c r="D25" s="88"/>
      <c r="E25" s="88"/>
      <c r="F25" s="61">
        <v>47165568</v>
      </c>
      <c r="G25" s="61">
        <v>-22877538</v>
      </c>
      <c r="H25" s="78">
        <f>G22-G18</f>
        <v>-22877538</v>
      </c>
      <c r="I25" s="78">
        <f>H25-G25</f>
        <v>0</v>
      </c>
      <c r="K25" s="61">
        <v>61690040</v>
      </c>
      <c r="L25" s="78">
        <f t="shared" si="0"/>
        <v>84567578</v>
      </c>
    </row>
    <row r="26" spans="2:12" ht="33" customHeight="1">
      <c r="B26" s="29">
        <v>3.1</v>
      </c>
      <c r="C26" s="30"/>
      <c r="D26" s="93" t="s">
        <v>14</v>
      </c>
      <c r="E26" s="93"/>
      <c r="F26" s="61">
        <v>47250981</v>
      </c>
      <c r="G26" s="61">
        <v>20840679</v>
      </c>
      <c r="I26" s="78"/>
      <c r="K26" s="61">
        <v>66494645</v>
      </c>
      <c r="L26" s="78">
        <f t="shared" si="0"/>
        <v>45653966</v>
      </c>
    </row>
    <row r="27" spans="2:12" ht="33" customHeight="1">
      <c r="B27" s="29">
        <v>3.2</v>
      </c>
      <c r="C27" s="31"/>
      <c r="D27" s="93" t="s">
        <v>15</v>
      </c>
      <c r="E27" s="93"/>
      <c r="F27" s="61">
        <v>-85413</v>
      </c>
      <c r="G27" s="61">
        <v>-43718217</v>
      </c>
      <c r="H27" s="78">
        <f>G25-G26</f>
        <v>-43718217</v>
      </c>
      <c r="I27" s="78">
        <f>H27-G27</f>
        <v>0</v>
      </c>
      <c r="K27" s="61">
        <v>-4804605</v>
      </c>
      <c r="L27" s="78">
        <f t="shared" si="0"/>
        <v>38913612</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10.08</v>
      </c>
      <c r="G29" s="27">
        <v>4.45</v>
      </c>
      <c r="H29" s="79">
        <f>G24-G20</f>
        <v>4.4500000000007276</v>
      </c>
      <c r="K29" s="27">
        <v>14.18</v>
      </c>
      <c r="L29" s="78">
        <f t="shared" si="0"/>
        <v>9.73</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70048309940</v>
      </c>
      <c r="G31" s="34">
        <v>70024021910</v>
      </c>
      <c r="K31" s="34">
        <v>70024021910</v>
      </c>
      <c r="L31" s="78">
        <f t="shared" si="0"/>
        <v>0</v>
      </c>
    </row>
    <row r="32" spans="2:12" ht="15.75">
      <c r="B32" s="29">
        <v>5.2</v>
      </c>
      <c r="C32" s="32"/>
      <c r="D32" s="89" t="s">
        <v>18</v>
      </c>
      <c r="E32" s="89"/>
      <c r="F32" s="34">
        <v>63839458541</v>
      </c>
      <c r="G32" s="34">
        <v>63823025351</v>
      </c>
      <c r="K32" s="34">
        <v>63823025351</v>
      </c>
      <c r="L32" s="78">
        <f t="shared" si="0"/>
        <v>0</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482623263</v>
      </c>
      <c r="G35" s="36">
        <v>482297716</v>
      </c>
      <c r="H35" s="1">
        <f>ROUND(G34*G24,0)</f>
        <v>482297716</v>
      </c>
      <c r="I35" s="78">
        <f>H35-G35</f>
        <v>0</v>
      </c>
      <c r="K35" s="36">
        <v>482153998</v>
      </c>
      <c r="L35" s="78">
        <f t="shared" si="0"/>
        <v>-143718</v>
      </c>
    </row>
    <row r="36" spans="2:12" ht="15.75">
      <c r="B36" s="29">
        <v>6.3</v>
      </c>
      <c r="C36" s="32"/>
      <c r="D36" s="60" t="s">
        <v>48</v>
      </c>
      <c r="E36" s="60"/>
      <c r="F36" s="37">
        <f>F35/F22</f>
        <v>6.8898630589858886E-3</v>
      </c>
      <c r="G36" s="37">
        <v>6.8898547349022475E-3</v>
      </c>
      <c r="K36" s="37">
        <v>6.8855513415053424E-3</v>
      </c>
      <c r="L36" s="78">
        <f t="shared" si="0"/>
        <v>-4.3033933969051016E-6</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a45GxgFOi+jC8NkvKw7yP5uBf+I=</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g8GgTFYYP7+0gmhnI1zVa9ISnc4=</DigestValue>
    </Reference>
  </SignedInfo>
  <SignatureValue>RV4RfiqfH6i6/vdAi98wITCTK8qF3iVItEFSH+2NZREqlKU+qr34xm2XsFf5ThpmAsG3O4occpGh
rKvYzI5zVeS+OjIYdox/zKVBLP7UwCXRxpGLrLJ8k8f+GcFXnnNnyfFFcA/TjyXDf8Kp5MT0a+xW
D2U3pTBR0tYuhXPV4cHe3IWbvQmtT4km5Mun8tR7YCcZpfXvvP8nYrXi/1TS7OsDHtLm6FBlFOLv
rYRvMIsilmLitA1PrcP5VyoxKLUPzSbX4wuW/jsby0R0Q2Y+9VQ/eUIEQBe61+jmvBChwWkTNpjr
Gq8joMqebe9L4ownZRMOpCrOVIE+IRhna3w7/Q==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XacQ+QuAgPE9iS5DbEqUID9d3SI=</DigestValue>
      </Reference>
      <Reference URI="/xl/worksheets/sheet1.xml?ContentType=application/vnd.openxmlformats-officedocument.spreadsheetml.worksheet+xml">
        <DigestMethod Algorithm="http://www.w3.org/2000/09/xmldsig#sha1"/>
        <DigestValue>gPSjfZq8glAV2F2htScbHyhqFVA=</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iLxBcmuzgK9UQXkCl3lx5Lt3Nj4=</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2025-12-02T07:05:44Z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2025-12-02T07:05:44Z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hpNSzLQYJh90uKX03laJd1SRskSF82nzV1wACgivGEI=</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01YrfAA1BNF20yDNeP146svyauISosd7zYvImc0X9CY=</DigestValue>
    </Reference>
  </SignedInfo>
  <SignatureValue>ZojvgpESZTO8Sq6RzPYt8FIRbqKMk7OiX9cvGpjIQMwLc0AK3lpyDOcOg3jWkwD+7FmweFsiQzwP
CA4EgUPbHC6CN30QNz+fR31JBpqAze40v7E/OCyuNkBIFOX0bOv9h5n/8Ia2lQw4LCLoTC0t0Yb8
DGdJEGen5ZP2Pt/skug36khjYDaQm6sylYpEg6CMKuVFcLBo8imoa3uEvavS8GWjleSB5JSFVevX
RVMZxnZb9IwfY/1v17h9h3Y0Zebig3kmkeiBmRvxpK0SWHlkJUAVvPQNfhItJrwWa75Fyqcnncj6
LDWFEibNk+0Ieo05sSr+E6564DQ9S8MPQ21wMQ==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oehgdiEe67xjWA+x8Wc/B2ezUs7NeQB9bzUgmblQWzc=</DigestValue>
      </Reference>
      <Reference URI="/xl/styles.xml?ContentType=application/vnd.openxmlformats-officedocument.spreadsheetml.styles+xml">
        <DigestMethod Algorithm="http://www.w3.org/2001/04/xmlenc#sha256"/>
        <DigestValue>9qNYlB3n7qGdoFcxnczkvHArbA3qiV+t7pVcYACEF2s=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xEyXp+ryVYx2ssFJgJ8v4L2NWcgRupj5ctz3lvSSgu4=</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2025-12-02T09:07:34Z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2025-12-02T09:07:34Z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2025-11-27T03:14:23Z</cp:lastPrinted>
  <dcterms:created xsi:type="dcterms:W3CDTF">2021-03-31T12:23:45Z</dcterms:created>
  <dcterms:modified xsi:type="dcterms:W3CDTF">2025-12-02T03:35:51Z</dcterms:modified>
</cp:coreProperties>
</file>