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<sst xmlns="http://schemas.openxmlformats.org/spreadsheetml/2006/main" count="58" uniqueCount="52">
  <si>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</si>
  <si>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</si>
  <si>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</si>
  <si>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</si>
  <si>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</si>
  <si>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</si>
  <si>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</si>
  <si>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</si>
  <si>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</si>
  <si>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</si>
  <si>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</si>
  <si>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</si>
  <si>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</si>
  <si>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</si>
  <si>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</si>
  <si>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</si>
  <si>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</si>
  <si>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</si>
  <si>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</si>
  <si>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</si>
  <si>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</si>
  <si>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</si>
  <si>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</si>
  <si>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</si>
  <si>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</si>
  <si>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</si>
  <si>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</si>
  <si>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</si>
  <si>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</si>
  <si>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</si>
  <si>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</si>
  <si>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</si>
  <si>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</si>
  <si>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</si>
  <si>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</si>
  <si>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</si>
  <si>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</si>
  <si>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</si>
  <si>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</si>
  <si>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</si>
  <si>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</si>
  <si>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</si>
  <si>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</si>
  <si>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</si>
  <si>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</si>
  <si>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</si>
  <si>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</si>
  <si>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</si>
  <si>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</si>
  <si>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</si>
  <si>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</si>
  <si>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Đàm Tú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</si>
</sst>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9" zoomScale="70" zoomScaleNormal="100" zoomScaleSheetLayoutView="70" workbookViewId="0">
      <selection activeCell="X22" sqref="X22"/>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4" width="9.125" style="1" hidden="1" customWidth="1"/>
    <col min="15" max="16384" width="9.1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f>
        <v>45988</v>
      </c>
      <c r="F11" s="14"/>
      <c r="G11" s="14"/>
    </row>
    <row r="12" spans="2:7" ht="18.75" customHeight="1">
      <c r="B12" s="15"/>
      <c r="C12" s="9"/>
      <c r="D12" s="16" t="s">
        <v>5</v>
      </c>
      <c r="E12" s="17">
        <f>+E11</f>
        <v>45988</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45987</v>
      </c>
      <c r="G15" s="74">
        <v>45985</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70024021910</v>
      </c>
      <c r="G18" s="25">
        <v>69962331870</v>
      </c>
      <c r="K18" s="25">
        <v>69962331870</v>
      </c>
      <c r="L18" s="78">
        <f>K18-G18</f>
        <v>0</v>
      </c>
    </row>
    <row r="19" spans="2:12" ht="15.75">
      <c r="B19" s="23">
        <v>1.2</v>
      </c>
      <c r="C19" s="24"/>
      <c r="D19" s="92" t="s">
        <v>12</v>
      </c>
      <c r="E19" s="92"/>
      <c r="F19" s="25"/>
      <c r="G19" s="25"/>
      <c r="K19" s="25"/>
      <c r="L19" s="78">
        <f t="shared" ref="L19:L36" si="0">K19-G19</f>
        <v>0</v>
      </c>
    </row>
    <row r="20" spans="2:12" ht="15.75">
      <c r="B20" s="23">
        <v>1.3</v>
      </c>
      <c r="C20" s="24"/>
      <c r="D20" s="92" t="s">
        <v>13</v>
      </c>
      <c r="E20" s="92"/>
      <c r="F20" s="27">
        <v>14929.06</v>
      </c>
      <c r="G20" s="27">
        <v>14914.88</v>
      </c>
      <c r="K20" s="27">
        <v>14914.88</v>
      </c>
      <c r="L20" s="78">
        <f t="shared" si="0"/>
        <v>0</v>
      </c>
    </row>
    <row r="21" spans="2:12" ht="37.5" customHeight="1">
      <c r="B21" s="21">
        <v>2</v>
      </c>
      <c r="C21" s="90" t="s">
        <v>35</v>
      </c>
      <c r="D21" s="91"/>
      <c r="E21" s="91"/>
      <c r="F21" s="25"/>
      <c r="G21" s="25"/>
      <c r="K21" s="25"/>
      <c r="L21" s="78">
        <f t="shared" si="0"/>
        <v>0</v>
      </c>
    </row>
    <row r="22" spans="2:12" ht="15.75">
      <c r="B22" s="23">
        <v>2.1</v>
      </c>
      <c r="C22" s="24"/>
      <c r="D22" s="92" t="s">
        <v>11</v>
      </c>
      <c r="E22" s="92"/>
      <c r="F22" s="26">
        <v>70001144372</v>
      </c>
      <c r="G22" s="26">
        <v>70024021910</v>
      </c>
      <c r="K22" s="26">
        <v>70024021910</v>
      </c>
      <c r="L22" s="78">
        <f t="shared" si="0"/>
        <v>0</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14933.51</v>
      </c>
      <c r="G24" s="27">
        <v>14929.06</v>
      </c>
      <c r="K24" s="27">
        <v>14929.06</v>
      </c>
      <c r="L24" s="78">
        <f t="shared" si="0"/>
        <v>0</v>
      </c>
    </row>
    <row r="25" spans="2:12" ht="32.25" customHeight="1">
      <c r="B25" s="21">
        <v>3</v>
      </c>
      <c r="C25" s="90" t="s">
        <v>36</v>
      </c>
      <c r="D25" s="91"/>
      <c r="E25" s="91"/>
      <c r="F25" s="61">
        <v>-22877538</v>
      </c>
      <c r="G25" s="61">
        <v>61690040</v>
      </c>
      <c r="H25" s="78">
        <f>G22-G18</f>
        <v>61690040</v>
      </c>
      <c r="I25" s="78">
        <f>H25-G25</f>
        <v>0</v>
      </c>
      <c r="K25" s="61">
        <v>61690040</v>
      </c>
      <c r="L25" s="78">
        <f t="shared" si="0"/>
        <v>0</v>
      </c>
    </row>
    <row r="26" spans="2:12" ht="33" customHeight="1">
      <c r="B26" s="29">
        <v>3.1</v>
      </c>
      <c r="C26" s="30"/>
      <c r="D26" s="86" t="s">
        <v>14</v>
      </c>
      <c r="E26" s="86"/>
      <c r="F26" s="61">
        <v>20840679</v>
      </c>
      <c r="G26" s="61">
        <v>66494645</v>
      </c>
      <c r="I26" s="78"/>
      <c r="K26" s="61">
        <v>66494645</v>
      </c>
      <c r="L26" s="78">
        <f t="shared" si="0"/>
        <v>0</v>
      </c>
    </row>
    <row r="27" spans="2:12" ht="33" customHeight="1">
      <c r="B27" s="29">
        <v>3.2</v>
      </c>
      <c r="C27" s="31"/>
      <c r="D27" s="86" t="s">
        <v>15</v>
      </c>
      <c r="E27" s="86"/>
      <c r="F27" s="61">
        <v>-43718217</v>
      </c>
      <c r="G27" s="61">
        <v>-4804605</v>
      </c>
      <c r="H27" s="78">
        <f>G25-G26</f>
        <v>-4804605</v>
      </c>
      <c r="I27" s="78">
        <f>H27-G27</f>
        <v>0</v>
      </c>
      <c r="K27" s="61">
        <v>-4804605</v>
      </c>
      <c r="L27" s="78">
        <f t="shared" si="0"/>
        <v>0</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4.45</v>
      </c>
      <c r="G29" s="27">
        <v>14.18</v>
      </c>
      <c r="H29" s="79">
        <f>G24-G20</f>
        <v>14.180000000000291</v>
      </c>
      <c r="K29" s="27">
        <v>14.18</v>
      </c>
      <c r="L29" s="78">
        <f t="shared" si="0"/>
        <v>0</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70024021910</v>
      </c>
      <c r="G31" s="34">
        <v>70024021910</v>
      </c>
      <c r="K31" s="34">
        <v>70024021910</v>
      </c>
      <c r="L31" s="78">
        <f t="shared" si="0"/>
        <v>0</v>
      </c>
    </row>
    <row r="32" spans="2:12" ht="15.75">
      <c r="B32" s="29">
        <v>5.2</v>
      </c>
      <c r="C32" s="32"/>
      <c r="D32" s="92" t="s">
        <v>18</v>
      </c>
      <c r="E32" s="92"/>
      <c r="F32" s="34">
        <v>63823025351</v>
      </c>
      <c r="G32" s="34">
        <v>63823025351</v>
      </c>
      <c r="K32" s="34">
        <v>63823025351</v>
      </c>
      <c r="L32" s="78">
        <f t="shared" si="0"/>
        <v>0</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482297716</v>
      </c>
      <c r="G35" s="36">
        <v>482153998</v>
      </c>
      <c r="H35" s="1">
        <f>ROUND(G34*G24,0)</f>
        <v>482153998</v>
      </c>
      <c r="I35" s="78">
        <f>H35-G35</f>
        <v>0</v>
      </c>
      <c r="K35" s="36">
        <v>482153998</v>
      </c>
      <c r="L35" s="78">
        <f t="shared" si="0"/>
        <v>0</v>
      </c>
    </row>
    <row r="36" spans="2:12" ht="15.75">
      <c r="B36" s="29">
        <v>6.3</v>
      </c>
      <c r="C36" s="32"/>
      <c r="D36" s="60" t="s">
        <v>48</v>
      </c>
      <c r="E36" s="60"/>
      <c r="F36" s="37">
        <f>F35/F22</f>
        <v>6.8898547349022475E-3</v>
      </c>
      <c r="G36" s="37">
        <v>6.8855513415053424E-3</v>
      </c>
      <c r="K36" s="37">
        <v>6.8855513415053424E-3</v>
      </c>
      <c r="L36" s="78">
        <f t="shared" si="0"/>
        <v>0</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Zb/GUQN+BU29fFUyRpEMgFlwjxc=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BRti7PtrtT3tILDSjnDE37Gy8z8=</DigestValue>
    </Reference>
  </SignedInfo>
  <SignatureValue>Svq6UCw0M/TXDTxeKa0pGsJqaUee2UDOFibuzHiOdjPmWQWldKLvsiqsm+wyUiFWCl3+5WJ/juCt
rvOmaPOzyAFelpYgN6gNI0G8A/J3KOn7CDNpMjr736o4LVxCtxU+JFQwnSHuFV4tj+gWVbOIbZWK
6GeoQ7uqoGnlymCPFu4lePdrCCUcovFD2AsiBBTkkOdNJHK6yLau56VOYBAE1k8/1EM40KeapqYO
PL4ndOishGiLPT1yRgbrfzOSaIy3CCQADY97A6jAqA+4nqTjJ5FwIsGM5ZRA7jOK8OIY/A9eP4cM
i5QakDIZA340w9xAt7uhhexuVYEQhewe2uJU9A==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XacQ+QuAgPE9iS5DbEqUID9d3SI=</DigestValue>
      </Reference>
      <Reference URI="/xl/worksheets/sheet1.xml?ContentType=application/vnd.openxmlformats-officedocument.spreadsheetml.worksheet+xml">
        <DigestMethod Algorithm="http://www.w3.org/2000/09/xmldsig#sha1"/>
        <DigestValue>yKtciLYnlLmDbM2NUiGFtRM3CU8=</DigestValue>
      </Reference>
      <Reference URI="/xl/printerSettings/printerSettings1.bin?ContentType=application/vnd.openxmlformats-officedocument.spreadsheetml.printerSettings">
        <DigestMethod Algorithm="http://www.w3.org/2000/09/xmldsig#sha1"/>
        <DigestValue>+DeUccHhAI2s5gxjQcNOZ2KQadk=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MF1VpVVEGY+dIChksKeBb2FqoG4=</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2025-11-27T08:04:20Z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2025-11-27T08:04:20Z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adsNhHAzvV4H4DQdZV3pgEJGD+tZ22VAS9ZBALmLFkE=</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gtvtwDKpmqvF8c10FMYPDalqG9jW2paXppR8cZeAJOk=</DigestValue>
    </Reference>
  </SignedInfo>
  <SignatureValue>I7TLlWzynsCpMYUF3wJRNZ8P9Y5IAhUaN6YmCePDH2wFCkrbvCZQxCY7V7xWgdWUBCSt3EZZqvN+
BxuhFcJ0CgrJiugJQ6b0JiEuy8aaLZp57IkelhYy6+cGqoqZqhfgkXn6OutIwF7FjRiKDZxF81FQ
T0+Odgd+p/UoeXGbfnLxnTFXJa0grka44QkJYrQpI7dM31WX0n8LreG6N9xsDBSdVHic07PmIcHj
/HXgopi+9CGFXhyUzPfUcrPc2HG3ls4rIEHfhxmzEQ+Dw2b3DMu7GFGiFRo2hHzuxNCDTWiCipwc
vSzuMVRGHPHPd4xvqRqhjq/JN+oKhK5/QEr2kQ==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m9tXJ0BCKUbWcG4Wz53uSLxnssm2TAcVLyKZBBCTUvU=</DigestValue>
      </Reference>
      <Reference URI="/xl/sharedStrings.xml?ContentType=application/vnd.openxmlformats-officedocument.spreadsheetml.sharedStrings+xml">
        <DigestMethod Algorithm="http://www.w3.org/2001/04/xmlenc#sha256"/>
        <DigestValue>oehgdiEe67xjWA+x8Wc/B2ezUs7NeQB9bzUgmblQWzc=</DigestValue>
      </Reference>
      <Reference URI="/xl/styles.xml?ContentType=application/vnd.openxmlformats-officedocument.spreadsheetml.styles+xml">
        <DigestMethod Algorithm="http://www.w3.org/2001/04/xmlenc#sha256"/>
        <DigestValue>EvA6O1GU7dUBCWKBxavC3+dDVFkAZbUFgttPRrqM9HY=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stojH/QJ9kYpWcM7lkmb94lO03hQg0wIuup7vogP10s=</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2025-11-27T09:39:19Z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2025-11-27T09:39:19Z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2025-11-27T03:14:23Z</cp:lastPrinted>
  <dcterms:created xsi:type="dcterms:W3CDTF">2021-03-31T12:23:45Z</dcterms:created>
  <dcterms:modified xsi:type="dcterms:W3CDTF">2025-11-27T03:14:59Z</dcterms:modified>
</cp:coreProperties>
</file>