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5300" windowHeight="1215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l="1"/>
  <c r="E12" i="2" s="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<sst xmlns="http://schemas.openxmlformats.org/spreadsheetml/2006/main" count="58" uniqueCount="52">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</sst>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_);_(* \(#,##0\);_(* &quot;-&quot;??_);_(@_)"/>
    <numFmt numFmtId="166" formatCode="dd/mm/yyyy;@"/>
    <numFmt numFmtId="167" formatCode="[$-409]mmmm\ d\,\ yyyy;@"/>
    <numFmt numFmtId="168" formatCode="[$-1010000]d/m/yyyy;@"/>
    <numFmt numFmtId="169" formatCode="_-* #,##0.00\ _₫_-;\-* #,##0.00\ _₫_-;_-* &quot;-&quot;??\ _₫_-;_-@_-"/>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5"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6"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7" fontId="12" fillId="2" borderId="0" xfId="7" applyNumberFormat="1" applyFont="1" applyFill="1" applyAlignment="1">
      <alignment horizontal="left" vertical="top" wrapText="1"/>
    </xf>
    <xf numFmtId="168" fontId="6" fillId="2" borderId="0" xfId="3" applyNumberFormat="1" applyFont="1" applyFill="1" applyAlignment="1">
      <alignment horizontal="left" vertical="top" wrapText="1"/>
    </xf>
    <xf numFmtId="0" fontId="13" fillId="2" borderId="0" xfId="3" applyFont="1" applyFill="1"/>
    <xf numFmtId="165"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5"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5" fontId="16" fillId="2" borderId="9" xfId="7" applyNumberFormat="1" applyFont="1" applyFill="1" applyBorder="1" applyAlignment="1">
      <alignment horizontal="right" vertical="center" wrapText="1"/>
    </xf>
    <xf numFmtId="165"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5"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5"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5"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5" fontId="12" fillId="2" borderId="0" xfId="7" applyNumberFormat="1" applyFont="1" applyFill="1" applyBorder="1" applyAlignment="1">
      <alignment horizontal="right" vertical="center" wrapText="1"/>
    </xf>
    <xf numFmtId="165"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8" fontId="7" fillId="2" borderId="0" xfId="10" applyNumberFormat="1" applyFont="1" applyFill="1" applyAlignment="1">
      <alignment vertical="center"/>
    </xf>
    <xf numFmtId="168" fontId="7" fillId="2" borderId="0" xfId="10" applyNumberFormat="1" applyFont="1" applyFill="1" applyAlignment="1">
      <alignment vertical="center" wrapText="1"/>
    </xf>
    <xf numFmtId="165"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5"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5" fontId="7" fillId="2" borderId="0" xfId="5" applyNumberFormat="1" applyFont="1" applyFill="1" applyAlignment="1">
      <alignment vertical="center"/>
    </xf>
    <xf numFmtId="0" fontId="19" fillId="2" borderId="0" xfId="4" applyFont="1" applyFill="1"/>
    <xf numFmtId="165"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5"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5"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5"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5" fontId="4" fillId="2" borderId="0" xfId="4" applyNumberFormat="1" applyFont="1" applyFill="1"/>
    <xf numFmtId="169" fontId="4" fillId="2" borderId="0" xfId="4" applyNumberFormat="1" applyFont="1" applyFill="1"/>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xf numFmtId="0" fontId="15" fillId="2" borderId="11" xfId="3" applyFont="1" applyFill="1" applyBorder="1" applyAlignment="1">
      <alignmen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17" fillId="0" borderId="0" xfId="10" applyFont="1" applyFill="1" applyBorder="1" applyAlignment="1">
      <alignment horizontal="center" vertical="center" wrapText="1"/>
    </xf>
    <xf numFmtId="165"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8" fontId="7" fillId="2" borderId="0" xfId="10" applyNumberFormat="1" applyFont="1" applyFill="1" applyAlignment="1">
      <alignment horizontal="center" vertical="center"/>
    </xf>
    <xf numFmtId="0" fontId="7" fillId="2" borderId="0" xfId="10" applyFont="1" applyFill="1" applyAlignment="1">
      <alignment horizontal="center" vertical="center"/>
    </xf>
    <xf numFmtId="168" fontId="7"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4" zoomScale="70" zoomScaleNormal="100" zoomScaleSheetLayoutView="70" workbookViewId="0">
      <selection activeCell="F19" sqref="F19 F21 F23 F28 F30"/>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2" width="9.140625" style="1" hidden="1" customWidth="1"/>
    <col min="13" max="13" width="9.140625" style="1" customWidth="1"/>
    <col min="14" max="16384" width="9.140625" style="1"/>
  </cols>
  <sheetData>
    <row r="1" spans="2:7" ht="32.25" customHeight="1">
      <c r="B1" s="81" t="s">
        <v>0</v>
      </c>
      <c r="C1" s="81"/>
      <c r="D1" s="81"/>
      <c r="E1" s="81"/>
      <c r="F1" s="81"/>
      <c r="G1" s="81"/>
    </row>
    <row r="2" spans="2:7" ht="40.5" customHeight="1">
      <c r="B2" s="82" t="s">
        <v>1</v>
      </c>
      <c r="C2" s="82"/>
      <c r="D2" s="82"/>
      <c r="E2" s="82"/>
      <c r="F2" s="82"/>
      <c r="G2" s="82"/>
    </row>
    <row r="3" spans="2:7" ht="9" customHeight="1">
      <c r="G3" s="2"/>
    </row>
    <row r="4" spans="2:7" ht="19.5" customHeight="1">
      <c r="B4" s="83" t="s">
        <v>2</v>
      </c>
      <c r="C4" s="83"/>
      <c r="D4" s="83"/>
      <c r="E4" s="83"/>
      <c r="F4" s="83"/>
      <c r="G4" s="83"/>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84" t="s">
        <v>28</v>
      </c>
      <c r="F8" s="84"/>
      <c r="G8" s="84"/>
    </row>
    <row r="9" spans="2:7" s="11" customFormat="1" ht="34.5" customHeight="1">
      <c r="B9" s="9">
        <v>2</v>
      </c>
      <c r="C9" s="9"/>
      <c r="D9" s="10" t="s">
        <v>29</v>
      </c>
      <c r="E9" s="85" t="s">
        <v>30</v>
      </c>
      <c r="F9" s="85"/>
      <c r="G9" s="85"/>
    </row>
    <row r="10" spans="2:7" s="11" customFormat="1" ht="34.5" customHeight="1">
      <c r="B10" s="9">
        <v>3</v>
      </c>
      <c r="C10" s="9"/>
      <c r="D10" s="10" t="s">
        <v>31</v>
      </c>
      <c r="E10" s="80" t="s">
        <v>32</v>
      </c>
      <c r="F10" s="80"/>
      <c r="G10" s="80"/>
    </row>
    <row r="11" spans="2:7" s="11" customFormat="1" ht="18.75" customHeight="1">
      <c r="B11" s="9">
        <v>5</v>
      </c>
      <c r="C11" s="9"/>
      <c r="D11" s="12" t="s">
        <v>4</v>
      </c>
      <c r="E11" s="13">
        <f>F15+1+1</f>
        <v>45931</v>
      </c>
      <c r="F11" s="14"/>
      <c r="G11" s="14"/>
    </row>
    <row r="12" spans="2:7" ht="18.75" customHeight="1">
      <c r="B12" s="15"/>
      <c r="C12" s="9"/>
      <c r="D12" s="16" t="s">
        <v>5</v>
      </c>
      <c r="E12" s="17">
        <f>+E11</f>
        <v>45931</v>
      </c>
      <c r="F12" s="18"/>
      <c r="G12" s="19"/>
    </row>
    <row r="13" spans="2:7" ht="12.75" customHeight="1">
      <c r="B13" s="9"/>
      <c r="C13" s="9"/>
      <c r="D13" s="19"/>
      <c r="E13" s="19"/>
      <c r="F13" s="19"/>
      <c r="G13" s="20" t="s">
        <v>6</v>
      </c>
    </row>
    <row r="14" spans="2:7" ht="31.5" customHeight="1">
      <c r="B14" s="68" t="s">
        <v>7</v>
      </c>
      <c r="C14" s="87" t="s">
        <v>8</v>
      </c>
      <c r="D14" s="88"/>
      <c r="E14" s="89"/>
      <c r="F14" s="69" t="s">
        <v>9</v>
      </c>
      <c r="G14" s="69" t="s">
        <v>9</v>
      </c>
    </row>
    <row r="15" spans="2:7" ht="16.5" customHeight="1">
      <c r="B15" s="70"/>
      <c r="C15" s="71"/>
      <c r="D15" s="72"/>
      <c r="E15" s="73"/>
      <c r="F15" s="74">
        <f>IF(WEEKDAY(G15)=4,WORKDAY(G15,3),WORKDAY(G15,2))</f>
        <v>45929</v>
      </c>
      <c r="G15" s="74">
        <v>45924</v>
      </c>
    </row>
    <row r="16" spans="2:7" ht="33" customHeight="1">
      <c r="B16" s="21" t="s">
        <v>10</v>
      </c>
      <c r="C16" s="90" t="s">
        <v>33</v>
      </c>
      <c r="D16" s="91"/>
      <c r="E16" s="91"/>
      <c r="F16" s="63"/>
      <c r="G16" s="75"/>
    </row>
    <row r="17" spans="2:12" ht="33" customHeight="1">
      <c r="B17" s="21">
        <v>1</v>
      </c>
      <c r="C17" s="90" t="s">
        <v>34</v>
      </c>
      <c r="D17" s="91"/>
      <c r="E17" s="91"/>
      <c r="F17" s="22"/>
      <c r="G17" s="22"/>
    </row>
    <row r="18" spans="2:12" ht="15.75">
      <c r="B18" s="23">
        <v>1.1000000000000001</v>
      </c>
      <c r="C18" s="24"/>
      <c r="D18" s="92" t="s">
        <v>11</v>
      </c>
      <c r="E18" s="92"/>
      <c r="F18" s="25">
        <v>69550854458</v>
      </c>
      <c r="G18" s="25">
        <v>69483080168</v>
      </c>
      <c r="K18" s="1">
        <v>68972316667</v>
      </c>
      <c r="L18" s="78">
        <f>K18-G18</f>
        <v>-510763501</v>
      </c>
    </row>
    <row r="19" spans="2:12" ht="15.75">
      <c r="B19" s="23">
        <v>1.2</v>
      </c>
      <c r="C19" s="24"/>
      <c r="D19" s="92" t="s">
        <v>12</v>
      </c>
      <c r="E19" s="92"/>
      <c r="F19" s="25"/>
      <c r="G19" s="25"/>
      <c r="L19" s="78">
        <f t="shared" ref="L19:L36" si="0">K19-G19</f>
        <v>0</v>
      </c>
    </row>
    <row r="20" spans="2:12" ht="15.75">
      <c r="B20" s="23">
        <v>1.3</v>
      </c>
      <c r="C20" s="24"/>
      <c r="D20" s="92" t="s">
        <v>13</v>
      </c>
      <c r="E20" s="92"/>
      <c r="F20" s="27">
        <v>14794.34</v>
      </c>
      <c r="G20" s="27">
        <v>14790</v>
      </c>
      <c r="K20" s="1">
        <v>14689.1</v>
      </c>
      <c r="L20" s="78">
        <f t="shared" si="0"/>
        <v>-100.89999999999964</v>
      </c>
    </row>
    <row r="21" spans="2:12" ht="37.5" customHeight="1">
      <c r="B21" s="21">
        <v>2</v>
      </c>
      <c r="C21" s="90" t="s">
        <v>35</v>
      </c>
      <c r="D21" s="91"/>
      <c r="E21" s="91"/>
      <c r="F21" s="25"/>
      <c r="G21" s="25"/>
      <c r="L21" s="78">
        <f t="shared" si="0"/>
        <v>0</v>
      </c>
    </row>
    <row r="22" spans="2:12" ht="15.75">
      <c r="B22" s="23">
        <v>2.1</v>
      </c>
      <c r="C22" s="24"/>
      <c r="D22" s="92" t="s">
        <v>11</v>
      </c>
      <c r="E22" s="92"/>
      <c r="F22" s="26">
        <v>69497951965</v>
      </c>
      <c r="G22" s="26">
        <v>69550854458</v>
      </c>
      <c r="K22" s="1">
        <v>69029943620</v>
      </c>
      <c r="L22" s="78">
        <f t="shared" si="0"/>
        <v>-520910838</v>
      </c>
    </row>
    <row r="23" spans="2:12" ht="15.75">
      <c r="B23" s="23">
        <v>2.2000000000000002</v>
      </c>
      <c r="C23" s="24"/>
      <c r="D23" s="92" t="s">
        <v>12</v>
      </c>
      <c r="E23" s="92"/>
      <c r="F23" s="25"/>
      <c r="G23" s="25"/>
      <c r="L23" s="78">
        <f t="shared" si="0"/>
        <v>0</v>
      </c>
    </row>
    <row r="24" spans="2:12" ht="15.75">
      <c r="B24" s="23">
        <v>2.2999999999999998</v>
      </c>
      <c r="C24" s="24"/>
      <c r="D24" s="92" t="s">
        <v>13</v>
      </c>
      <c r="E24" s="92"/>
      <c r="F24" s="27">
        <v>14804.37</v>
      </c>
      <c r="G24" s="27">
        <v>14794.34</v>
      </c>
      <c r="K24" s="1">
        <v>14699.88</v>
      </c>
      <c r="L24" s="78">
        <f t="shared" si="0"/>
        <v>-94.460000000000946</v>
      </c>
    </row>
    <row r="25" spans="2:12" ht="32.25" customHeight="1">
      <c r="B25" s="21">
        <v>3</v>
      </c>
      <c r="C25" s="90" t="s">
        <v>36</v>
      </c>
      <c r="D25" s="91"/>
      <c r="E25" s="91"/>
      <c r="F25" s="61">
        <v>-52902493</v>
      </c>
      <c r="G25" s="61">
        <v>67774290</v>
      </c>
      <c r="H25" s="78">
        <f>G22-G18</f>
        <v>67774290</v>
      </c>
      <c r="I25" s="78">
        <f>H25-G25</f>
        <v>0</v>
      </c>
      <c r="K25" s="1">
        <v>57626953</v>
      </c>
      <c r="L25" s="78">
        <f t="shared" si="0"/>
        <v>-10147337</v>
      </c>
    </row>
    <row r="26" spans="2:12" ht="33" customHeight="1">
      <c r="B26" s="29">
        <v>3.1</v>
      </c>
      <c r="C26" s="30"/>
      <c r="D26" s="86" t="s">
        <v>14</v>
      </c>
      <c r="E26" s="86"/>
      <c r="F26" s="61">
        <v>47070256</v>
      </c>
      <c r="G26" s="61">
        <v>20379105</v>
      </c>
      <c r="I26" s="78"/>
      <c r="K26" s="1">
        <v>50651699</v>
      </c>
      <c r="L26" s="78">
        <f t="shared" si="0"/>
        <v>30272594</v>
      </c>
    </row>
    <row r="27" spans="2:12" ht="33" customHeight="1">
      <c r="B27" s="29">
        <v>3.2</v>
      </c>
      <c r="C27" s="31"/>
      <c r="D27" s="86" t="s">
        <v>15</v>
      </c>
      <c r="E27" s="86"/>
      <c r="F27" s="61">
        <v>-99972749</v>
      </c>
      <c r="G27" s="61">
        <v>47395185</v>
      </c>
      <c r="H27" s="78">
        <f>G25-G26</f>
        <v>47395185</v>
      </c>
      <c r="I27" s="78">
        <f>H27-G27</f>
        <v>0</v>
      </c>
      <c r="K27" s="1">
        <v>6975254</v>
      </c>
      <c r="L27" s="78">
        <f t="shared" si="0"/>
        <v>-40419931</v>
      </c>
    </row>
    <row r="28" spans="2:12" ht="33" customHeight="1">
      <c r="B28" s="29">
        <v>3.3</v>
      </c>
      <c r="C28" s="32"/>
      <c r="D28" s="86" t="s">
        <v>16</v>
      </c>
      <c r="E28" s="86"/>
      <c r="F28" s="25"/>
      <c r="G28" s="25"/>
      <c r="L28" s="78">
        <f t="shared" si="0"/>
        <v>0</v>
      </c>
    </row>
    <row r="29" spans="2:12" ht="36" customHeight="1">
      <c r="B29" s="33">
        <v>4</v>
      </c>
      <c r="C29" s="90" t="s">
        <v>37</v>
      </c>
      <c r="D29" s="91"/>
      <c r="E29" s="91"/>
      <c r="F29" s="27">
        <v>10.029999999999999</v>
      </c>
      <c r="G29" s="27">
        <v>4.34</v>
      </c>
      <c r="H29" s="79">
        <f>G24-G20</f>
        <v>4.3400000000001455</v>
      </c>
      <c r="K29" s="1">
        <v>10.78</v>
      </c>
      <c r="L29" s="78">
        <f t="shared" si="0"/>
        <v>6.4399999999999995</v>
      </c>
    </row>
    <row r="30" spans="2:12" ht="36" customHeight="1">
      <c r="B30" s="33">
        <v>5</v>
      </c>
      <c r="C30" s="90" t="s">
        <v>38</v>
      </c>
      <c r="D30" s="91"/>
      <c r="E30" s="91"/>
      <c r="F30" s="25"/>
      <c r="G30" s="25"/>
      <c r="L30" s="78">
        <f t="shared" si="0"/>
        <v>0</v>
      </c>
    </row>
    <row r="31" spans="2:12" ht="15.75">
      <c r="B31" s="29">
        <v>5.0999999999999996</v>
      </c>
      <c r="C31" s="32"/>
      <c r="D31" s="92" t="s">
        <v>17</v>
      </c>
      <c r="E31" s="92"/>
      <c r="F31" s="34">
        <v>69583312779</v>
      </c>
      <c r="G31" s="34">
        <v>69583312779</v>
      </c>
      <c r="K31" s="1">
        <v>69039814426</v>
      </c>
      <c r="L31" s="78">
        <f t="shared" si="0"/>
        <v>-543498353</v>
      </c>
    </row>
    <row r="32" spans="2:12" ht="15.75">
      <c r="B32" s="29">
        <v>5.2</v>
      </c>
      <c r="C32" s="32"/>
      <c r="D32" s="92" t="s">
        <v>18</v>
      </c>
      <c r="E32" s="92"/>
      <c r="F32" s="34">
        <v>63052394205</v>
      </c>
      <c r="G32" s="34">
        <v>63052394205</v>
      </c>
      <c r="K32" s="1">
        <v>62093249761</v>
      </c>
      <c r="L32" s="78">
        <f t="shared" si="0"/>
        <v>-959144444</v>
      </c>
    </row>
    <row r="33" spans="2:12" ht="24.75" customHeight="1">
      <c r="B33" s="33">
        <v>6</v>
      </c>
      <c r="C33" s="96" t="s">
        <v>45</v>
      </c>
      <c r="D33" s="91"/>
      <c r="E33" s="91"/>
      <c r="F33" s="26"/>
      <c r="G33" s="26"/>
      <c r="L33" s="78">
        <f t="shared" si="0"/>
        <v>0</v>
      </c>
    </row>
    <row r="34" spans="2:12" ht="18" customHeight="1">
      <c r="B34" s="29">
        <v>6.1</v>
      </c>
      <c r="C34" s="32"/>
      <c r="D34" s="92" t="s">
        <v>46</v>
      </c>
      <c r="E34" s="97"/>
      <c r="F34" s="35">
        <v>32296.34</v>
      </c>
      <c r="G34" s="35">
        <v>32296.34</v>
      </c>
      <c r="K34" s="1">
        <v>22134.560000000001</v>
      </c>
      <c r="L34" s="78">
        <f t="shared" si="0"/>
        <v>-10161.779999999999</v>
      </c>
    </row>
    <row r="35" spans="2:12" ht="15.75">
      <c r="B35" s="29">
        <v>6.2</v>
      </c>
      <c r="C35" s="32"/>
      <c r="D35" s="60" t="s">
        <v>47</v>
      </c>
      <c r="E35" s="60"/>
      <c r="F35" s="36">
        <f>ROUND(F34*F24,0)</f>
        <v>478126967</v>
      </c>
      <c r="G35" s="36">
        <v>477803035</v>
      </c>
      <c r="H35" s="1">
        <f>ROUND(G34*G24,0)</f>
        <v>477803035</v>
      </c>
      <c r="I35" s="78">
        <f>H35-G35</f>
        <v>0</v>
      </c>
      <c r="K35" s="1">
        <v>325375376</v>
      </c>
      <c r="L35" s="78">
        <f t="shared" si="0"/>
        <v>-152427659</v>
      </c>
    </row>
    <row r="36" spans="2:12" ht="15.75">
      <c r="B36" s="29">
        <v>6.3</v>
      </c>
      <c r="C36" s="32"/>
      <c r="D36" s="60" t="s">
        <v>48</v>
      </c>
      <c r="E36" s="60"/>
      <c r="F36" s="37">
        <f>F35/F22</f>
        <v>6.8797274377350066E-3</v>
      </c>
      <c r="G36" s="37">
        <v>6.8698370239079253E-3</v>
      </c>
      <c r="K36" s="1">
        <v>4.7135396457969759E-3</v>
      </c>
      <c r="L36" s="78">
        <f t="shared" si="0"/>
        <v>-2.1562973781109494E-3</v>
      </c>
    </row>
    <row r="37" spans="2:12" ht="30.75" customHeight="1">
      <c r="B37" s="21" t="s">
        <v>19</v>
      </c>
      <c r="C37" s="90" t="s">
        <v>39</v>
      </c>
      <c r="D37" s="91"/>
      <c r="E37" s="91"/>
      <c r="F37" s="62"/>
      <c r="G37" s="62"/>
      <c r="L37" s="78"/>
    </row>
    <row r="38" spans="2:12" ht="25.5" customHeight="1">
      <c r="B38" s="23">
        <v>1</v>
      </c>
      <c r="C38" s="90" t="s">
        <v>40</v>
      </c>
      <c r="D38" s="91"/>
      <c r="E38" s="91"/>
      <c r="F38" s="26"/>
      <c r="G38" s="26"/>
    </row>
    <row r="39" spans="2:12" ht="36" customHeight="1">
      <c r="B39" s="23">
        <v>2</v>
      </c>
      <c r="C39" s="90" t="s">
        <v>41</v>
      </c>
      <c r="D39" s="91"/>
      <c r="E39" s="91"/>
      <c r="F39" s="26"/>
      <c r="G39" s="26"/>
    </row>
    <row r="40" spans="2:12" ht="30.75" customHeight="1">
      <c r="B40" s="23">
        <v>3</v>
      </c>
      <c r="C40" s="90" t="s">
        <v>42</v>
      </c>
      <c r="D40" s="91"/>
      <c r="E40" s="91"/>
      <c r="F40" s="26"/>
      <c r="G40" s="26"/>
    </row>
    <row r="41" spans="2:12" ht="36" customHeight="1">
      <c r="B41" s="93">
        <v>4</v>
      </c>
      <c r="C41" s="90" t="s">
        <v>43</v>
      </c>
      <c r="D41" s="91"/>
      <c r="E41" s="91"/>
      <c r="F41" s="62"/>
      <c r="G41" s="62"/>
    </row>
    <row r="42" spans="2:12" ht="15.75">
      <c r="B42" s="94"/>
      <c r="C42" s="32"/>
      <c r="D42" s="92" t="s">
        <v>20</v>
      </c>
      <c r="E42" s="92"/>
      <c r="F42" s="28"/>
      <c r="G42" s="28"/>
    </row>
    <row r="43" spans="2:12" ht="15.75">
      <c r="B43" s="95"/>
      <c r="C43" s="32"/>
      <c r="D43" s="92" t="s">
        <v>21</v>
      </c>
      <c r="E43" s="92"/>
      <c r="F43" s="38"/>
      <c r="G43" s="38"/>
    </row>
    <row r="44" spans="2:12" ht="15.75">
      <c r="B44" s="93">
        <v>5</v>
      </c>
      <c r="C44" s="90" t="s">
        <v>44</v>
      </c>
      <c r="D44" s="91"/>
      <c r="E44" s="91"/>
      <c r="F44" s="62"/>
      <c r="G44" s="62"/>
    </row>
    <row r="45" spans="2:12" ht="15.75">
      <c r="B45" s="94"/>
      <c r="C45" s="32"/>
      <c r="D45" s="92" t="s">
        <v>17</v>
      </c>
      <c r="E45" s="92"/>
      <c r="F45" s="39"/>
      <c r="G45" s="39"/>
    </row>
    <row r="46" spans="2:12" ht="15.75">
      <c r="B46" s="95"/>
      <c r="C46" s="32"/>
      <c r="D46" s="92" t="s">
        <v>18</v>
      </c>
      <c r="E46" s="92"/>
      <c r="F46" s="39"/>
      <c r="G46" s="39"/>
    </row>
    <row r="47" spans="2:12" ht="14.25" customHeight="1">
      <c r="B47" s="40"/>
      <c r="C47" s="40"/>
      <c r="D47" s="41"/>
      <c r="E47" s="41"/>
      <c r="F47" s="42"/>
      <c r="G47" s="43"/>
    </row>
    <row r="48" spans="2:12" ht="15.75">
      <c r="B48" s="44"/>
      <c r="C48" s="44"/>
      <c r="D48" s="44"/>
      <c r="E48" s="45"/>
      <c r="F48" s="102"/>
      <c r="G48" s="102"/>
    </row>
    <row r="49" spans="1:7" ht="15.75">
      <c r="B49" s="103" t="s">
        <v>22</v>
      </c>
      <c r="C49" s="103"/>
      <c r="D49" s="103"/>
      <c r="E49" s="46"/>
      <c r="F49" s="104" t="s">
        <v>23</v>
      </c>
      <c r="G49" s="104"/>
    </row>
    <row r="50" spans="1:7" ht="15.75">
      <c r="B50" s="98" t="s">
        <v>24</v>
      </c>
      <c r="C50" s="98"/>
      <c r="D50" s="98"/>
      <c r="E50" s="47"/>
      <c r="F50" s="99" t="s">
        <v>25</v>
      </c>
      <c r="G50" s="99"/>
    </row>
    <row r="51" spans="1:7" ht="15.75">
      <c r="B51" s="100"/>
      <c r="C51" s="100"/>
      <c r="D51" s="100"/>
      <c r="E51" s="101"/>
      <c r="F51" s="101"/>
      <c r="G51" s="101"/>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5WMn7iPZtm1q69k6UXoVqH62bH8=</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M2sO6AEDNoIAnuTeSjL4QNE+LWI=</DigestValue>
    </Reference>
  </SignedInfo>
  <SignatureValue>nTo72zOvBn0px0/6eF2TT53qxBWktUvgImGYEDuGQkImms1baAIxMdU7+NaWn72hl/hPaDBktvzK
Dk9EvbehtOinOY3+XbMzOu5OrqHRY2+euQYnhNK78NiE0M7P8IR0bhaEtt9EfWRXwXKSFoQ/36X1
fVWQuKMJ7LrTtnst4BmuD0q4iHQPYPmUk64MOjQMeOC6IZ7NmVgHT4Em53MEoZ4EEkcT/2kkQl5C
dkA0GvFET6gv+emkNNXLbGbeIQDTMnZYCMgsDDCn4ki7XwKCxammAE2rVo+wiPy9IRt+Z3tmsaYo
ZJnf9YzMUehkAVZ0NdEQ+YmYTUmr3fbgPa9MFw==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c0xLG/sUNea4D0Qq1mwQWQu1Ys4=</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GhfhBGhArx3FEeN6uDpVD8foWC8=</DigestValue>
      </Reference>
      <Reference URI="/xl/printerSettings/printerSettings1.bin?ContentType=application/vnd.openxmlformats-officedocument.spreadsheetml.printerSettings">
        <DigestMethod Algorithm="http://www.w3.org/2000/09/xmldsig#sha1"/>
        <DigestValue>NluhROCixuB07iRuJ5bMCQ4fE8g=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Njwf6Ocm3lFdo/B22fbULxZkL4M=</DigestValue>
      </Reference>
      <Reference URI="/xl/workbook.xml?ContentType=application/vnd.openxmlformats-officedocument.spreadsheetml.sheet.main+xml">
        <DigestMethod Algorithm="http://www.w3.org/2000/09/xmldsig#sha1"/>
        <DigestValue>MaMIJBUykTHjePnjJCSdxurFNh4=</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2025-09-30T04:10:05Z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2025-09-30T04:10:05Z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7pg/wj9Uc2JMXIgFCULIH9lGEaLfhlvAdSf/8reUJvg=</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1h6vpWx952z+V3uZo6WhoGv1eVYDYnqf+XRxPjNCdUo=</DigestValue>
    </Reference>
  </SignedInfo>
  <SignatureValue>MqSU7UcjRfturDak3DCwD8osY0PEUhVdX44ctx3CtgRm9F7K9DU2ypBcwVH0awW/iDTimlEFFyT5
/RX1xbp89YcL3LqLOGS3BHFXkeyBrZMwJ/5tIZLvnqXddWO3zbCBjmXnBrdJIQz/3c6YpvcmDbW7
8xDM1GY8zMqDCT0Q81cs/tw3ei0Qkcef1/JuWbS2v6vRVCmKrHF7kSBbuw3zeVdfqhmwIOiCQtO2
6X0/W/yBF0ExeLXEYvUejPrYbfSdyRuBFI8tUn/AmtBBh0v7vW6IP/bhNyUtkQnOnuTx4GRDRR6z
1P/dwVLrfnSp7FthxVJ1rYC73WvSXSfHM7S/QQ==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Te1GeUN6HD4wVRBVSR5YY0ukeI7lyO4Uk8i5p/1VJRk=</DigestValue>
      </Reference>
      <Reference URI="/xl/printerSettings/printerSettings1.bin?ContentType=application/vnd.openxmlformats-officedocument.spreadsheetml.printerSettings">
        <DigestMethod Algorithm="http://www.w3.org/2001/04/xmlenc#sha256"/>
        <DigestValue>iU5uToAGIK101jnzYkahglW4OTpctU5S+oWTSpUadV0=</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AioBDv9PXdkF8G+BrXwNaNi6Pg6ZKTGtU1ikWB897V0=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bMCF/OEYn5/KDExK/zaoAGDBE7TY6glAKiDE+umurlQ=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RQdr8sBolHGgDEDXLDU6GjpjY/rzXFxc83PkqgF8+KU=</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2025-09-30T09:57:45Z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2025-09-30T09:57:45Z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2025-09-11T04:00:04Z</cp:lastPrinted>
  <dcterms:created xsi:type="dcterms:W3CDTF">2021-03-31T12:23:45Z</dcterms:created>
  <dcterms:modified xsi:type="dcterms:W3CDTF">2025-09-30T04:05:04Z</dcterms:modified>
</cp:coreProperties>
</file>