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300" windowHeight="1215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l="1"/>
  <c r="E12" i="2" s="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<sst xmlns="http://schemas.openxmlformats.org/spreadsheetml/2006/main" count="58" uniqueCount="52">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</sst>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_);_(* \(#,##0\);_(* &quot;-&quot;??_);_(@_)"/>
    <numFmt numFmtId="166" formatCode="dd/mm/yyyy;@"/>
    <numFmt numFmtId="167" formatCode="[$-409]mmmm\ d\,\ yyyy;@"/>
    <numFmt numFmtId="168" formatCode="[$-1010000]d/m/yyyy;@"/>
    <numFmt numFmtId="169" formatCode="_-* #,##0.00\ _₫_-;\-* #,##0.00\ _₫_-;_-* &quot;-&quot;??\ _₫_-;_-@_-"/>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5"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6"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7" fontId="12" fillId="2" borderId="0" xfId="7" applyNumberFormat="1" applyFont="1" applyFill="1" applyAlignment="1">
      <alignment horizontal="left" vertical="top" wrapText="1"/>
    </xf>
    <xf numFmtId="168" fontId="6" fillId="2" borderId="0" xfId="3" applyNumberFormat="1" applyFont="1" applyFill="1" applyAlignment="1">
      <alignment horizontal="left" vertical="top" wrapText="1"/>
    </xf>
    <xf numFmtId="0" fontId="13" fillId="2" borderId="0" xfId="3" applyFont="1" applyFill="1"/>
    <xf numFmtId="165"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5"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5"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5"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5"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5" fontId="12" fillId="2" borderId="0" xfId="7" applyNumberFormat="1" applyFont="1" applyFill="1" applyBorder="1" applyAlignment="1">
      <alignment horizontal="right" vertical="center" wrapText="1"/>
    </xf>
    <xf numFmtId="165"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8" fontId="7" fillId="2" borderId="0" xfId="10" applyNumberFormat="1" applyFont="1" applyFill="1" applyAlignment="1">
      <alignment vertical="center"/>
    </xf>
    <xf numFmtId="168" fontId="7" fillId="2" borderId="0" xfId="10" applyNumberFormat="1" applyFont="1" applyFill="1" applyAlignment="1">
      <alignment vertical="center" wrapText="1"/>
    </xf>
    <xf numFmtId="165"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5"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5" fontId="7" fillId="2" borderId="0" xfId="5" applyNumberFormat="1" applyFont="1" applyFill="1" applyAlignment="1">
      <alignment vertical="center"/>
    </xf>
    <xf numFmtId="0" fontId="19" fillId="2" borderId="0" xfId="4" applyFont="1" applyFill="1"/>
    <xf numFmtId="165"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5"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5"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5"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5" fontId="4" fillId="2" borderId="0" xfId="4" applyNumberFormat="1" applyFont="1" applyFill="1"/>
    <xf numFmtId="169"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5"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8" fontId="7" fillId="2" borderId="0" xfId="10" applyNumberFormat="1" applyFont="1" applyFill="1" applyAlignment="1">
      <alignment horizontal="center" vertical="center"/>
    </xf>
    <xf numFmtId="0" fontId="7" fillId="2" borderId="0" xfId="10" applyFont="1" applyFill="1" applyAlignment="1">
      <alignment horizontal="center" vertical="center"/>
    </xf>
    <xf numFmtId="168"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0" zoomScale="70" zoomScaleNormal="100" zoomScaleSheetLayoutView="70" workbookViewId="0">
      <selection activeCell="G36" sqref="G36"/>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2" width="9.140625" style="1" hidden="1" customWidth="1"/>
    <col min="13" max="13" width="9.140625" style="1" customWidth="1"/>
    <col min="14" max="16384" width="9.1406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F15+1+1</f>
        <v>45924</v>
      </c>
      <c r="F11" s="14"/>
      <c r="G11" s="14"/>
    </row>
    <row r="12" spans="2:7" ht="18.75" customHeight="1">
      <c r="B12" s="15"/>
      <c r="C12" s="9"/>
      <c r="D12" s="16" t="s">
        <v>5</v>
      </c>
      <c r="E12" s="17">
        <f>+E11</f>
        <v>45924</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45922</v>
      </c>
      <c r="G15" s="74">
        <v>45917</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69558725675</v>
      </c>
      <c r="G18" s="25">
        <v>69583312779</v>
      </c>
      <c r="K18" s="1">
        <v>68972316667</v>
      </c>
      <c r="L18" s="78">
        <f>K18-G18</f>
        <v>-610996112</v>
      </c>
    </row>
    <row r="19" spans="2:12" ht="15.75">
      <c r="B19" s="23">
        <v>1.2</v>
      </c>
      <c r="C19" s="24"/>
      <c r="D19" s="92" t="s">
        <v>12</v>
      </c>
      <c r="E19" s="92"/>
      <c r="F19" s="25"/>
      <c r="G19" s="25"/>
      <c r="L19" s="78">
        <f t="shared" ref="L19:L36" si="0">K19-G19</f>
        <v>0</v>
      </c>
    </row>
    <row r="20" spans="2:12" ht="15.75">
      <c r="B20" s="23">
        <v>1.3</v>
      </c>
      <c r="C20" s="24"/>
      <c r="D20" s="92" t="s">
        <v>13</v>
      </c>
      <c r="E20" s="92"/>
      <c r="F20" s="27">
        <v>14810.77</v>
      </c>
      <c r="G20" s="27">
        <v>14807.75</v>
      </c>
      <c r="K20" s="1">
        <v>14689.1</v>
      </c>
      <c r="L20" s="78">
        <f t="shared" si="0"/>
        <v>-118.64999999999964</v>
      </c>
    </row>
    <row r="21" spans="2:12" ht="37.5" customHeight="1">
      <c r="B21" s="21">
        <v>2</v>
      </c>
      <c r="C21" s="90" t="s">
        <v>35</v>
      </c>
      <c r="D21" s="91"/>
      <c r="E21" s="91"/>
      <c r="F21" s="25"/>
      <c r="G21" s="25"/>
      <c r="L21" s="78">
        <f t="shared" si="0"/>
        <v>0</v>
      </c>
    </row>
    <row r="22" spans="2:12" ht="15.75">
      <c r="B22" s="23">
        <v>2.1</v>
      </c>
      <c r="C22" s="24"/>
      <c r="D22" s="92" t="s">
        <v>11</v>
      </c>
      <c r="E22" s="92"/>
      <c r="F22" s="26">
        <v>69483080168</v>
      </c>
      <c r="G22" s="26">
        <v>69558725675</v>
      </c>
      <c r="K22" s="1">
        <v>69029943620</v>
      </c>
      <c r="L22" s="78">
        <f t="shared" si="0"/>
        <v>-528782055</v>
      </c>
    </row>
    <row r="23" spans="2:12" ht="15.75">
      <c r="B23" s="23">
        <v>2.2000000000000002</v>
      </c>
      <c r="C23" s="24"/>
      <c r="D23" s="92" t="s">
        <v>12</v>
      </c>
      <c r="E23" s="92"/>
      <c r="F23" s="25"/>
      <c r="G23" s="25"/>
      <c r="L23" s="78">
        <f t="shared" si="0"/>
        <v>0</v>
      </c>
    </row>
    <row r="24" spans="2:12" ht="15.75">
      <c r="B24" s="23">
        <v>2.2999999999999998</v>
      </c>
      <c r="C24" s="24"/>
      <c r="D24" s="92" t="s">
        <v>13</v>
      </c>
      <c r="E24" s="92"/>
      <c r="F24" s="27">
        <v>14790</v>
      </c>
      <c r="G24" s="27">
        <v>14810.77</v>
      </c>
      <c r="K24" s="1">
        <v>14699.88</v>
      </c>
      <c r="L24" s="78">
        <f t="shared" si="0"/>
        <v>-110.89000000000124</v>
      </c>
    </row>
    <row r="25" spans="2:12" ht="32.25" customHeight="1">
      <c r="B25" s="21">
        <v>3</v>
      </c>
      <c r="C25" s="90" t="s">
        <v>36</v>
      </c>
      <c r="D25" s="91"/>
      <c r="E25" s="91"/>
      <c r="F25" s="61">
        <v>-75645507</v>
      </c>
      <c r="G25" s="61">
        <v>-24587104</v>
      </c>
      <c r="H25" s="78">
        <f>G22-G18</f>
        <v>-24587104</v>
      </c>
      <c r="I25" s="78">
        <f>H25-G25</f>
        <v>0</v>
      </c>
      <c r="K25" s="1">
        <v>57626953</v>
      </c>
      <c r="L25" s="78">
        <f t="shared" si="0"/>
        <v>82214057</v>
      </c>
    </row>
    <row r="26" spans="2:12" ht="33" customHeight="1">
      <c r="B26" s="29">
        <v>3.1</v>
      </c>
      <c r="C26" s="30"/>
      <c r="D26" s="86" t="s">
        <v>14</v>
      </c>
      <c r="E26" s="86"/>
      <c r="F26" s="61">
        <v>-97562941</v>
      </c>
      <c r="G26" s="61">
        <v>14186750</v>
      </c>
      <c r="I26" s="78"/>
      <c r="K26" s="1">
        <v>50651699</v>
      </c>
      <c r="L26" s="78">
        <f t="shared" si="0"/>
        <v>36464949</v>
      </c>
    </row>
    <row r="27" spans="2:12" ht="33" customHeight="1">
      <c r="B27" s="29">
        <v>3.2</v>
      </c>
      <c r="C27" s="31"/>
      <c r="D27" s="86" t="s">
        <v>15</v>
      </c>
      <c r="E27" s="86"/>
      <c r="F27" s="61">
        <v>21917434</v>
      </c>
      <c r="G27" s="61">
        <v>-38773854</v>
      </c>
      <c r="H27" s="78">
        <f>G25-G26</f>
        <v>-38773854</v>
      </c>
      <c r="I27" s="78">
        <f>H27-G27</f>
        <v>0</v>
      </c>
      <c r="K27" s="1">
        <v>6975254</v>
      </c>
      <c r="L27" s="78">
        <f t="shared" si="0"/>
        <v>45749108</v>
      </c>
    </row>
    <row r="28" spans="2:12" ht="33" customHeight="1">
      <c r="B28" s="29">
        <v>3.3</v>
      </c>
      <c r="C28" s="32"/>
      <c r="D28" s="86" t="s">
        <v>16</v>
      </c>
      <c r="E28" s="86"/>
      <c r="F28" s="25"/>
      <c r="G28" s="25"/>
      <c r="L28" s="78">
        <f t="shared" si="0"/>
        <v>0</v>
      </c>
    </row>
    <row r="29" spans="2:12" ht="36" customHeight="1">
      <c r="B29" s="33">
        <v>4</v>
      </c>
      <c r="C29" s="90" t="s">
        <v>37</v>
      </c>
      <c r="D29" s="91"/>
      <c r="E29" s="91"/>
      <c r="F29" s="27">
        <v>-20.77</v>
      </c>
      <c r="G29" s="27">
        <v>3.02</v>
      </c>
      <c r="H29" s="79">
        <f>G24-G20</f>
        <v>3.0200000000004366</v>
      </c>
      <c r="K29" s="1">
        <v>10.78</v>
      </c>
      <c r="L29" s="78">
        <f t="shared" si="0"/>
        <v>7.76</v>
      </c>
    </row>
    <row r="30" spans="2:12" ht="36" customHeight="1">
      <c r="B30" s="33">
        <v>5</v>
      </c>
      <c r="C30" s="90" t="s">
        <v>38</v>
      </c>
      <c r="D30" s="91"/>
      <c r="E30" s="91"/>
      <c r="F30" s="25"/>
      <c r="G30" s="25"/>
      <c r="L30" s="78">
        <f t="shared" si="0"/>
        <v>0</v>
      </c>
    </row>
    <row r="31" spans="2:12" ht="15.75">
      <c r="B31" s="29">
        <v>5.0999999999999996</v>
      </c>
      <c r="C31" s="32"/>
      <c r="D31" s="92" t="s">
        <v>17</v>
      </c>
      <c r="E31" s="92"/>
      <c r="F31" s="34">
        <v>69583312779</v>
      </c>
      <c r="G31" s="34">
        <v>69583312779</v>
      </c>
      <c r="K31" s="1">
        <v>69039814426</v>
      </c>
      <c r="L31" s="78">
        <f t="shared" si="0"/>
        <v>-543498353</v>
      </c>
    </row>
    <row r="32" spans="2:12" ht="15.75">
      <c r="B32" s="29">
        <v>5.2</v>
      </c>
      <c r="C32" s="32"/>
      <c r="D32" s="92" t="s">
        <v>18</v>
      </c>
      <c r="E32" s="92"/>
      <c r="F32" s="34">
        <v>62953576437</v>
      </c>
      <c r="G32" s="34">
        <v>62772857092</v>
      </c>
      <c r="K32" s="1">
        <v>62093249761</v>
      </c>
      <c r="L32" s="78">
        <f t="shared" si="0"/>
        <v>-679607331</v>
      </c>
    </row>
    <row r="33" spans="2:12" ht="24.75" customHeight="1">
      <c r="B33" s="33">
        <v>6</v>
      </c>
      <c r="C33" s="96" t="s">
        <v>45</v>
      </c>
      <c r="D33" s="91"/>
      <c r="E33" s="91"/>
      <c r="F33" s="26"/>
      <c r="G33" s="26"/>
      <c r="L33" s="78">
        <f t="shared" si="0"/>
        <v>0</v>
      </c>
    </row>
    <row r="34" spans="2:12" ht="18" customHeight="1">
      <c r="B34" s="29">
        <v>6.1</v>
      </c>
      <c r="C34" s="32"/>
      <c r="D34" s="92" t="s">
        <v>46</v>
      </c>
      <c r="E34" s="97"/>
      <c r="F34" s="35">
        <v>32296.34</v>
      </c>
      <c r="G34" s="35">
        <v>32296.34</v>
      </c>
      <c r="K34" s="1">
        <v>22134.560000000001</v>
      </c>
      <c r="L34" s="78">
        <f t="shared" si="0"/>
        <v>-10161.779999999999</v>
      </c>
    </row>
    <row r="35" spans="2:12" ht="15.75">
      <c r="B35" s="29">
        <v>6.2</v>
      </c>
      <c r="C35" s="32"/>
      <c r="D35" s="60" t="s">
        <v>47</v>
      </c>
      <c r="E35" s="60"/>
      <c r="F35" s="36">
        <f>ROUND(F34*F24,0)</f>
        <v>477662869</v>
      </c>
      <c r="G35" s="36">
        <v>478333664</v>
      </c>
      <c r="H35" s="1">
        <f>ROUND(G34*G24,0)</f>
        <v>478333664</v>
      </c>
      <c r="I35" s="78">
        <f>H35-G35</f>
        <v>0</v>
      </c>
      <c r="K35" s="1">
        <v>325375376</v>
      </c>
      <c r="L35" s="78">
        <f t="shared" si="0"/>
        <v>-152958288</v>
      </c>
    </row>
    <row r="36" spans="2:12" ht="15.75">
      <c r="B36" s="29">
        <v>6.3</v>
      </c>
      <c r="C36" s="32"/>
      <c r="D36" s="60" t="s">
        <v>48</v>
      </c>
      <c r="E36" s="60"/>
      <c r="F36" s="37">
        <f>F35/F22</f>
        <v>6.8745206436600179E-3</v>
      </c>
      <c r="G36" s="37">
        <v>6.8766881416851087E-3</v>
      </c>
      <c r="K36" s="1">
        <v>4.7135396457969759E-3</v>
      </c>
      <c r="L36" s="78">
        <f t="shared" si="0"/>
        <v>-2.1631484958881328E-3</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S3TShc0ptPbb3pKEEjXvS5j6Z7Y=</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aYvFg40t/DOLrPV604irfxKMfVo=</DigestValue>
    </Reference>
  </SignedInfo>
  <SignatureValue>KstxPbGyQGWHmqWSR2TRHfCMejzjFCeI8i5T0lJP/KUP23XIw/HF0rPWuQ5+MGa7tVaikRpbR869
5GD7wlk9agI6bwSM1bInvrYG9VGkhMw3j9fb8NSUa+407oq9NwC/CmeIVRbvIRLm0j69sFd+pLUK
HI1CipuCL5sMoo2/VpNkqANn86GjJ1p1cgKqlUP14eDla8wFYDxRMFuV35ayljfHd7JjayyxR5oe
hRo9/6pzOOsXm15/xWTAio2OAbarmoetB+BfCHcnUmjW2/EeQ48haVco82hWADF/OT9Tf1KFR3Dq
+2hJYMkUBIgSTJQDjHmv0akBg9Irn4yxuIJOqw==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c0xLG/sUNea4D0Qq1mwQWQu1Ys4=</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+NrwUwYDxJd96jsO2rXRKBImAsw=</DigestValue>
      </Reference>
      <Reference URI="/xl/printerSettings/printerSettings1.bin?ContentType=application/vnd.openxmlformats-officedocument.spreadsheetml.printerSettings">
        <DigestMethod Algorithm="http://www.w3.org/2000/09/xmldsig#sha1"/>
        <DigestValue>NluhROCixuB07iRuJ5bMCQ4fE8g=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Njwf6Ocm3lFdo/B22fbULxZkL4M=</DigestValue>
      </Reference>
      <Reference URI="/xl/workbook.xml?ContentType=application/vnd.openxmlformats-officedocument.spreadsheetml.sheet.main+xml">
        <DigestMethod Algorithm="http://www.w3.org/2000/09/xmldsig#sha1"/>
        <DigestValue>MaMIJBUykTHjePnjJCSdxurFNh4=</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2025-09-23T03:24:54Z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2025-09-23T03:24:54Z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rx95ZW9E3IcJg2moLsvXH5mk7ITGjr7e9a9vvKvU3fw=</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Lskqz/O8GBcS23Mj+hQkq9SEVts+Oj+y+QLm5NJ2wZE=</DigestValue>
    </Reference>
  </SignedInfo>
  <SignatureValue>oPmCVLe+lvD+PVSPgfj+pr5Is15k65amLtvx3ValQ6yHiZqh+QPI5ybAcdEwyvK3Wmc/coi9ogMQ
5bFHMs9/Dvcf4Rst/cK3lXlKevyAAFw/jLzcv6ia7ejlNvdf1CtPogfPq4LUbA8VIuxue77HyIIg
3SUIiUs3y552RMMX5CbKPAjS5ZJHFDUWyHKJt+tEji0xUQBnyPSqBfBexxLjZKfSpvC1tbt2Ps8c
t7Ns5YnvkAhfHTIhu4Gs/O4cwPYXRGTyqRGjfVnnTZMO+UuNDjilk2jpCBaEv5vmoTbJqeJ3EJhG
mffEyMK944KbB/cpdIzfUHrUpUG50Xh0IwwG7w==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Te1GeUN6HD4wVRBVSR5YY0ukeI7lyO4Uk8i5p/1VJRk=</DigestValue>
      </Reference>
      <Reference URI="/xl/printerSettings/printerSettings1.bin?ContentType=application/vnd.openxmlformats-officedocument.spreadsheetml.printerSettings">
        <DigestMethod Algorithm="http://www.w3.org/2001/04/xmlenc#sha256"/>
        <DigestValue>iU5uToAGIK101jnzYkahglW4OTpctU5S+oWTSpUadV0=</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AioBDv9PXdkF8G+BrXwNaNi6Pg6ZKTGtU1ikWB897V0=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bMCF/OEYn5/KDExK/zaoAGDBE7TY6glAKiDE+umurlQ=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jPDRlHdSYRufYmni0wCw388WggiDw5pIUeuHQiesv1Q=</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2025-09-23T09:44:27Z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2025-09-23T09:44:27Z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2025-09-11T04:00:04Z</cp:lastPrinted>
  <dcterms:created xsi:type="dcterms:W3CDTF">2021-03-31T12:23:45Z</dcterms:created>
  <dcterms:modified xsi:type="dcterms:W3CDTF">2025-09-23T03:19:25Z</dcterms:modified>
</cp:coreProperties>
</file>