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2"/>
          </rPr>
          <t>Ô chỉ tiêu có định dạng số. Đơn vị tính x 1 (hoặc %)</t>
        </r>
      </text>
    </comment>
    <comment ref="E2" authorId="0">
      <text>
        <r>
          <rPr>
            <sz val="10"/>
            <rFont val="Arial"/>
            <family val="2"/>
          </rPr>
          <t>Ô chỉ tiêu có định dạng số. Đơn vị tính x 1 (hoặc %)</t>
        </r>
      </text>
    </comment>
    <comment ref="F2"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F3" authorId="0">
      <text>
        <r>
          <rPr>
            <sz val="10"/>
            <rFont val="Arial"/>
            <family val="2"/>
          </rPr>
          <t>Ô chỉ tiêu có định dạng số. Đơn vị tính x 1 (hoặc %)</t>
        </r>
      </text>
    </comment>
    <comment ref="D4" authorId="0">
      <text>
        <r>
          <rPr>
            <sz val="10"/>
            <rFont val="Arial"/>
            <family val="2"/>
          </rPr>
          <t>Ô chỉ tiêu có định dạng số. Đơn vị tính x 1 (hoặc %)</t>
        </r>
      </text>
    </comment>
    <comment ref="E4" authorId="0">
      <text>
        <r>
          <rPr>
            <sz val="10"/>
            <rFont val="Arial"/>
            <family val="2"/>
          </rPr>
          <t>Ô chỉ tiêu có định dạng số. Đơn vị tính x 1 (hoặc %)</t>
        </r>
      </text>
    </comment>
    <comment ref="F4" authorId="0">
      <text>
        <r>
          <rPr>
            <sz val="10"/>
            <rFont val="Arial"/>
            <family val="2"/>
          </rPr>
          <t>Ô chỉ tiêu có định dạng số. Đơn vị tính x 1 (hoặc %)</t>
        </r>
      </text>
    </comment>
    <comment ref="A6" authorId="0">
      <text>
        <r>
          <rPr>
            <sz val="10"/>
            <rFont val="Arial"/>
            <family val="2"/>
          </rPr>
          <t>Ô chỉ tiêu có định dạng ký tự
Dữ liệu động đầu vào hợp lệ khi chỉ được thêm dòng trên ô này.</t>
        </r>
      </text>
    </comment>
    <comment ref="B6" authorId="0">
      <text>
        <r>
          <rPr>
            <sz val="10"/>
            <rFont val="Arial"/>
            <family val="2"/>
          </rPr>
          <t>Ô chỉ tiêu có định dạng ký tự
Dữ liệu động đầu vào hợp lệ khi chỉ được thêm dòng trên ô này.</t>
        </r>
      </text>
    </comment>
    <comment ref="C6" authorId="0">
      <text>
        <r>
          <rPr>
            <sz val="10"/>
            <rFont val="Arial"/>
            <family val="2"/>
          </rPr>
          <t>Ô chỉ tiêu có định dạng ký tự
Dữ liệu động đầu vào hợp lệ khi chỉ được thêm dòng trên ô này.</t>
        </r>
      </text>
    </comment>
    <comment ref="D6" authorId="0">
      <text>
        <r>
          <rPr>
            <sz val="10"/>
            <rFont val="Arial"/>
            <family val="2"/>
          </rPr>
          <t>Ô chỉ tiêu có định dạng số. Đơn vị tính x 1 (hoặc %)
Dữ liệu động đầu vào hợp lệ khi chỉ được thêm dòng trên ô này.</t>
        </r>
      </text>
    </comment>
    <comment ref="E6" authorId="0">
      <text>
        <r>
          <rPr>
            <sz val="10"/>
            <rFont val="Arial"/>
            <family val="2"/>
          </rPr>
          <t>Ô chỉ tiêu có định dạng số. Đơn vị tính x 1 (hoặc %)
Dữ liệu động đầu vào hợp lệ khi chỉ được thêm dòng trên ô này.</t>
        </r>
      </text>
    </comment>
    <comment ref="F6" authorId="0">
      <text>
        <r>
          <rPr>
            <sz val="10"/>
            <rFont val="Arial"/>
            <family val="2"/>
          </rPr>
          <t>Ô chỉ tiêu có định dạng số. Đơn vị tính x 1 (hoặc %)
Dữ liệu động đầu vào hợp lệ khi chỉ được thêm dòng trên ô này.</t>
        </r>
      </text>
    </comment>
    <comment ref="B7" authorId="0">
      <text>
        <r>
          <rPr>
            <sz val="10"/>
            <rFont val="Arial"/>
            <family val="2"/>
          </rPr>
          <t>Ô chỉ tiêu có định dạng ký tự
Dữ liệu động đầu vào hợp lệ khi chỉ được thêm dòng trên ô này.</t>
        </r>
      </text>
    </comment>
    <comment ref="C7" authorId="0">
      <text>
        <r>
          <rPr>
            <sz val="10"/>
            <rFont val="Arial"/>
            <family val="2"/>
          </rPr>
          <t>Ô chỉ tiêu có định dạng ký tự
Dữ liệu động đầu vào hợp lệ khi chỉ được thêm dòng trên ô này.</t>
        </r>
      </text>
    </comment>
    <comment ref="D7" authorId="0">
      <text>
        <r>
          <rPr>
            <sz val="10"/>
            <rFont val="Arial"/>
            <family val="2"/>
          </rPr>
          <t>Ô chỉ tiêu có định dạng số. Đơn vị tính x 1 (hoặc %)
Dữ liệu động đầu vào hợp lệ khi chỉ được thêm dòng trên ô này.</t>
        </r>
      </text>
    </comment>
    <comment ref="E7" authorId="0">
      <text>
        <r>
          <rPr>
            <sz val="10"/>
            <rFont val="Arial"/>
            <family val="2"/>
          </rPr>
          <t>Ô chỉ tiêu có định dạng số. Đơn vị tính x 1 (hoặc %)
Dữ liệu động đầu vào hợp lệ khi chỉ được thêm dòng trên ô này.</t>
        </r>
      </text>
    </comment>
    <comment ref="F7" authorId="0">
      <text>
        <r>
          <rPr>
            <sz val="10"/>
            <rFont val="Arial"/>
            <family val="2"/>
          </rPr>
          <t>Ô chỉ tiêu có định dạng số. Đơn vị tính x 1 (hoặc %)
Dữ liệu động đầu vào hợp lệ khi chỉ được thêm dòng trên ô này.</t>
        </r>
      </text>
    </comment>
    <comment ref="A8" authorId="0">
      <text>
        <r>
          <rPr>
            <sz val="10"/>
            <rFont val="Arial"/>
            <family val="2"/>
          </rPr>
          <t>Ô chỉ tiêu có định dạng ký tự
Dữ liệu động đầu vào hợp lệ khi chỉ được thêm dòng trên ô này.</t>
        </r>
      </text>
    </comment>
    <comment ref="B8" authorId="0">
      <text>
        <r>
          <rPr>
            <sz val="10"/>
            <rFont val="Arial"/>
            <family val="2"/>
          </rPr>
          <t>Ô chỉ tiêu có định dạng ký tự
Dữ liệu động đầu vào hợp lệ khi chỉ được thêm dòng trên ô này.</t>
        </r>
      </text>
    </comment>
    <comment ref="C8" authorId="0">
      <text>
        <r>
          <rPr>
            <sz val="10"/>
            <rFont val="Arial"/>
            <family val="2"/>
          </rPr>
          <t>Ô chỉ tiêu có định dạng ký tự
Dữ liệu động đầu vào hợp lệ khi chỉ được thêm dòng trên ô này.</t>
        </r>
      </text>
    </comment>
    <comment ref="D8" authorId="0">
      <text>
        <r>
          <rPr>
            <sz val="10"/>
            <rFont val="Arial"/>
            <family val="2"/>
          </rPr>
          <t>Ô chỉ tiêu có định dạng số. Đơn vị tính x 1 (hoặc %)
Dữ liệu động đầu vào hợp lệ khi chỉ được thêm dòng trên ô này.</t>
        </r>
      </text>
    </comment>
    <comment ref="E8" authorId="0">
      <text>
        <r>
          <rPr>
            <sz val="10"/>
            <rFont val="Arial"/>
            <family val="2"/>
          </rPr>
          <t>Ô chỉ tiêu có định dạng số. Đơn vị tính x 1 (hoặc %)
Dữ liệu động đầu vào hợp lệ khi chỉ được thêm dòng trên ô này.</t>
        </r>
      </text>
    </comment>
    <comment ref="F8" authorId="0">
      <text>
        <r>
          <rPr>
            <sz val="10"/>
            <rFont val="Arial"/>
            <family val="2"/>
          </rPr>
          <t>Ô chỉ tiêu có định dạng số. Đơn vị tính x 1 (hoặc %)
Dữ liệu động đầu vào hợp lệ khi chỉ được thêm dòng trên ô này.</t>
        </r>
      </text>
    </comment>
    <comment ref="A10" authorId="0">
      <text>
        <r>
          <rPr>
            <sz val="10"/>
            <rFont val="Arial"/>
            <family val="2"/>
          </rPr>
          <t>Ô chỉ tiêu có định dạng số. Đơn vị tính x 1 (hoặc %)
Dữ liệu động đầu vào hợp lệ khi chỉ được thêm dòng trên ô này.</t>
        </r>
      </text>
    </comment>
    <comment ref="B10" authorId="0">
      <text>
        <r>
          <rPr>
            <sz val="10"/>
            <rFont val="Arial"/>
            <family val="2"/>
          </rPr>
          <t>Ô chỉ tiêu có định dạng ký tự
Dữ liệu động đầu vào hợp lệ khi chỉ được thêm dòng trên ô này.</t>
        </r>
      </text>
    </comment>
    <comment ref="C10" authorId="0">
      <text>
        <r>
          <rPr>
            <sz val="10"/>
            <rFont val="Arial"/>
            <family val="2"/>
          </rPr>
          <t>Ô chỉ tiêu có định dạng số. Đơn vị tính x 1 (hoặc %)
Dữ liệu động đầu vào hợp lệ khi chỉ được thêm dòng trên ô này.</t>
        </r>
      </text>
    </comment>
    <comment ref="D10" authorId="0">
      <text>
        <r>
          <rPr>
            <sz val="10"/>
            <rFont val="Arial"/>
            <family val="2"/>
          </rPr>
          <t>Ô chỉ tiêu có định dạng số. Đơn vị tính x 1 (hoặc %)
Dữ liệu động đầu vào hợp lệ khi chỉ được thêm dòng trên ô này.</t>
        </r>
      </text>
    </comment>
    <comment ref="E10" authorId="0">
      <text>
        <r>
          <rPr>
            <sz val="10"/>
            <rFont val="Arial"/>
            <family val="2"/>
          </rPr>
          <t>Ô chỉ tiêu có định dạng số. Đơn vị tính x 1 (hoặc %)
Dữ liệu động đầu vào hợp lệ khi chỉ được thêm dòng trên ô này.</t>
        </r>
      </text>
    </comment>
    <comment ref="F10" authorId="0">
      <text>
        <r>
          <rPr>
            <sz val="10"/>
            <rFont val="Arial"/>
            <family val="2"/>
          </rPr>
          <t>Ô chỉ tiêu có định dạng số. Đơn vị tính x 1 (hoặc %)
Dữ liệu động đầu vào hợp lệ khi chỉ được thêm dòng trên ô này.</t>
        </r>
      </text>
    </comment>
    <comment ref="D11" authorId="0">
      <text>
        <r>
          <rPr>
            <sz val="10"/>
            <rFont val="Arial"/>
            <family val="2"/>
          </rPr>
          <t>Ô chỉ tiêu có định dạng số. Đơn vị tính x 1 (hoặc %)</t>
        </r>
      </text>
    </comment>
    <comment ref="E11" authorId="0">
      <text>
        <r>
          <rPr>
            <sz val="10"/>
            <rFont val="Arial"/>
            <family val="2"/>
          </rPr>
          <t>Ô chỉ tiêu có định dạng số. Đơn vị tính x 1 (hoặc %)</t>
        </r>
      </text>
    </comment>
    <comment ref="F11" authorId="0">
      <text>
        <r>
          <rPr>
            <sz val="10"/>
            <rFont val="Arial"/>
            <family val="2"/>
          </rPr>
          <t>Ô chỉ tiêu có định dạng số. Đơn vị tính x 1 (hoặc %)</t>
        </r>
      </text>
    </comment>
    <comment ref="A13" authorId="0">
      <text>
        <r>
          <rPr>
            <sz val="10"/>
            <rFont val="Arial"/>
            <family val="2"/>
          </rPr>
          <t>Ô chỉ tiêu có định dạng ký tự
Dữ liệu động đầu vào hợp lệ khi chỉ được thêm dòng trên ô này.</t>
        </r>
      </text>
    </comment>
    <comment ref="B13" authorId="0">
      <text>
        <r>
          <rPr>
            <sz val="10"/>
            <rFont val="Arial"/>
            <family val="2"/>
          </rPr>
          <t>Ô chỉ tiêu có định dạng ký tự
Dữ liệu động đầu vào hợp lệ khi chỉ được thêm dòng trên ô này.</t>
        </r>
      </text>
    </comment>
    <comment ref="C13" authorId="0">
      <text>
        <r>
          <rPr>
            <sz val="10"/>
            <rFont val="Arial"/>
            <family val="2"/>
          </rPr>
          <t>Ô chỉ tiêu có định dạng ký tự
Dữ liệu động đầu vào hợp lệ khi chỉ được thêm dòng trên ô này.</t>
        </r>
      </text>
    </comment>
    <comment ref="D13" authorId="0">
      <text>
        <r>
          <rPr>
            <sz val="10"/>
            <rFont val="Arial"/>
            <family val="2"/>
          </rPr>
          <t>Ô chỉ tiêu có định dạng số. Đơn vị tính x 1 (hoặc %)
Dữ liệu động đầu vào hợp lệ khi chỉ được thêm dòng trên ô này.</t>
        </r>
      </text>
    </comment>
    <comment ref="E13" authorId="0">
      <text>
        <r>
          <rPr>
            <sz val="10"/>
            <rFont val="Arial"/>
            <family val="2"/>
          </rPr>
          <t>Ô chỉ tiêu có định dạng số. Đơn vị tính x 1 (hoặc %)
Dữ liệu động đầu vào hợp lệ khi chỉ được thêm dòng trên ô này.</t>
        </r>
      </text>
    </comment>
    <comment ref="F13" authorId="0">
      <text>
        <r>
          <rPr>
            <sz val="10"/>
            <rFont val="Arial"/>
            <family val="2"/>
          </rPr>
          <t>Ô chỉ tiêu có định dạng số. Đơn vị tính x 1 (hoặc %)
Dữ liệu động đầu vào hợp lệ khi chỉ được thêm dòng trên ô này.</t>
        </r>
      </text>
    </comment>
    <comment ref="A15" authorId="0">
      <text>
        <r>
          <rPr>
            <sz val="10"/>
            <rFont val="Arial"/>
            <family val="2"/>
          </rPr>
          <t>Ô chỉ tiêu có định dạng số. Đơn vị tính x 1 (hoặc %)
Dữ liệu động đầu vào hợp lệ khi chỉ được thêm dòng trên ô này.</t>
        </r>
      </text>
    </comment>
    <comment ref="B15" authorId="0">
      <text>
        <r>
          <rPr>
            <sz val="10"/>
            <rFont val="Arial"/>
            <family val="2"/>
          </rPr>
          <t>Ô chỉ tiêu có định dạng ký tự
Dữ liệu động đầu vào hợp lệ khi chỉ được thêm dòng trên ô này.</t>
        </r>
      </text>
    </comment>
    <comment ref="C15" authorId="0">
      <text>
        <r>
          <rPr>
            <sz val="10"/>
            <rFont val="Arial"/>
            <family val="2"/>
          </rPr>
          <t>Ô chỉ tiêu có định dạng số. Đơn vị tính x 1 (hoặc %)
Dữ liệu động đầu vào hợp lệ khi chỉ được thêm dòng trên ô này.</t>
        </r>
      </text>
    </comment>
    <comment ref="D15" authorId="0">
      <text>
        <r>
          <rPr>
            <sz val="10"/>
            <rFont val="Arial"/>
            <family val="2"/>
          </rPr>
          <t>Ô chỉ tiêu có định dạng số. Đơn vị tính x 1 (hoặc %)
Dữ liệu động đầu vào hợp lệ khi chỉ được thêm dòng trên ô này.</t>
        </r>
      </text>
    </comment>
    <comment ref="E15" authorId="0">
      <text>
        <r>
          <rPr>
            <sz val="10"/>
            <rFont val="Arial"/>
            <family val="2"/>
          </rPr>
          <t>Ô chỉ tiêu có định dạng số. Đơn vị tính x 1 (hoặc %)
Dữ liệu động đầu vào hợp lệ khi chỉ được thêm dòng trên ô này.</t>
        </r>
      </text>
    </comment>
    <comment ref="F15" authorId="0">
      <text>
        <r>
          <rPr>
            <sz val="10"/>
            <rFont val="Arial"/>
            <family val="2"/>
          </rPr>
          <t>Ô chỉ tiêu có định dạng số. Đơn vị tính x 1 (hoặc %)
Dữ liệu động đầu vào hợp lệ khi chỉ được thêm dòng trên ô này.</t>
        </r>
      </text>
    </comment>
    <comment ref="D16" authorId="0">
      <text>
        <r>
          <rPr>
            <sz val="10"/>
            <rFont val="Arial"/>
            <family val="2"/>
          </rPr>
          <t>Ô chỉ tiêu có định dạng số. Đơn vị tính x 1 (hoặc %)</t>
        </r>
      </text>
    </comment>
    <comment ref="E16" authorId="0">
      <text>
        <r>
          <rPr>
            <sz val="10"/>
            <rFont val="Arial"/>
            <family val="2"/>
          </rPr>
          <t>Ô chỉ tiêu có định dạng số. Đơn vị tính x 1 (hoặc %)</t>
        </r>
      </text>
    </comment>
    <comment ref="F16" authorId="0">
      <text>
        <r>
          <rPr>
            <sz val="10"/>
            <rFont val="Arial"/>
            <family val="2"/>
          </rPr>
          <t>Ô chỉ tiêu có định dạng số. Đơn vị tính x 1 (hoặc %)</t>
        </r>
      </text>
    </comment>
    <comment ref="A18" authorId="0">
      <text>
        <r>
          <rPr>
            <sz val="10"/>
            <rFont val="Arial"/>
            <family val="2"/>
          </rPr>
          <t>Ô chỉ tiêu có định dạng số. Đơn vị tính x 1 (hoặc %)
Dữ liệu động đầu vào hợp lệ khi chỉ được thêm dòng trên ô này.</t>
        </r>
      </text>
    </comment>
    <comment ref="B18" authorId="0">
      <text>
        <r>
          <rPr>
            <sz val="10"/>
            <rFont val="Arial"/>
            <family val="2"/>
          </rPr>
          <t>Ô chỉ tiêu có định dạng ký tự
Dữ liệu động đầu vào hợp lệ khi chỉ được thêm dòng trên ô này.</t>
        </r>
      </text>
    </comment>
    <comment ref="C18" authorId="0">
      <text>
        <r>
          <rPr>
            <sz val="10"/>
            <rFont val="Arial"/>
            <family val="2"/>
          </rPr>
          <t>Ô chỉ tiêu có định dạng số. Đơn vị tính x 1 (hoặc %)
Dữ liệu động đầu vào hợp lệ khi chỉ được thêm dòng trên ô này.</t>
        </r>
      </text>
    </comment>
    <comment ref="D18" authorId="0">
      <text>
        <r>
          <rPr>
            <sz val="10"/>
            <rFont val="Arial"/>
            <family val="2"/>
          </rPr>
          <t>Ô chỉ tiêu có định dạng số. Đơn vị tính x 1 (hoặc %)
Dữ liệu động đầu vào hợp lệ khi chỉ được thêm dòng trên ô này.</t>
        </r>
      </text>
    </comment>
    <comment ref="E18" authorId="0">
      <text>
        <r>
          <rPr>
            <sz val="10"/>
            <rFont val="Arial"/>
            <family val="2"/>
          </rPr>
          <t>Ô chỉ tiêu có định dạng số. Đơn vị tính x 1 (hoặc %)
Dữ liệu động đầu vào hợp lệ khi chỉ được thêm dòng trên ô này.</t>
        </r>
      </text>
    </comment>
    <comment ref="F18" authorId="0">
      <text>
        <r>
          <rPr>
            <sz val="10"/>
            <rFont val="Arial"/>
            <family val="2"/>
          </rPr>
          <t>Ô chỉ tiêu có định dạng số. Đơn vị tính x 1 (hoặc %)
Dữ liệu động đầu vào hợp lệ khi chỉ được thêm dòng trên ô này.</t>
        </r>
      </text>
    </comment>
    <comment ref="D19" authorId="0">
      <text>
        <r>
          <rPr>
            <sz val="10"/>
            <rFont val="Arial"/>
            <family val="2"/>
          </rPr>
          <t>Ô chỉ tiêu có định dạng số. Đơn vị tính x 1 (hoặc %)</t>
        </r>
      </text>
    </comment>
    <comment ref="E19" authorId="0">
      <text>
        <r>
          <rPr>
            <sz val="10"/>
            <rFont val="Arial"/>
            <family val="2"/>
          </rPr>
          <t>Ô chỉ tiêu có định dạng số. Đơn vị tính x 1 (hoặc %)</t>
        </r>
      </text>
    </comment>
    <comment ref="F19" authorId="0">
      <text>
        <r>
          <rPr>
            <sz val="10"/>
            <rFont val="Arial"/>
            <family val="2"/>
          </rPr>
          <t>Ô chỉ tiêu có định dạng số. Đơn vị tính x 1 (hoặc %)</t>
        </r>
      </text>
    </comment>
    <comment ref="A21" authorId="0">
      <text>
        <r>
          <rPr>
            <sz val="10"/>
            <rFont val="Arial"/>
            <family val="2"/>
          </rPr>
          <t>Ô chỉ tiêu có định dạng ký tự
Dữ liệu động đầu vào hợp lệ khi chỉ được thêm dòng trên ô này.</t>
        </r>
      </text>
    </comment>
    <comment ref="B21" authorId="0">
      <text>
        <r>
          <rPr>
            <sz val="10"/>
            <rFont val="Arial"/>
            <family val="2"/>
          </rPr>
          <t>Ô chỉ tiêu có định dạng ký tự
Dữ liệu động đầu vào hợp lệ khi chỉ được thêm dòng trên ô này.</t>
        </r>
      </text>
    </comment>
    <comment ref="C21" authorId="0">
      <text>
        <r>
          <rPr>
            <sz val="10"/>
            <rFont val="Arial"/>
            <family val="2"/>
          </rPr>
          <t>Ô chỉ tiêu có định dạng ký tự
Dữ liệu động đầu vào hợp lệ khi chỉ được thêm dòng trên ô này.</t>
        </r>
      </text>
    </comment>
    <comment ref="D21" authorId="0">
      <text>
        <r>
          <rPr>
            <sz val="10"/>
            <rFont val="Arial"/>
            <family val="2"/>
          </rPr>
          <t>Ô chỉ tiêu có định dạng số. Đơn vị tính x 1 (hoặc %)
Dữ liệu động đầu vào hợp lệ khi chỉ được thêm dòng trên ô này.</t>
        </r>
      </text>
    </comment>
    <comment ref="E21" authorId="0">
      <text>
        <r>
          <rPr>
            <sz val="10"/>
            <rFont val="Arial"/>
            <family val="2"/>
          </rPr>
          <t>Ô chỉ tiêu có định dạng số. Đơn vị tính x 1 (hoặc %)
Dữ liệu động đầu vào hợp lệ khi chỉ được thêm dòng trên ô này.</t>
        </r>
      </text>
    </comment>
    <comment ref="F21" authorId="0">
      <text>
        <r>
          <rPr>
            <sz val="10"/>
            <rFont val="Arial"/>
            <family val="2"/>
          </rPr>
          <t>Ô chỉ tiêu có định dạng số. Đơn vị tính x 1 (hoặc %)
Dữ liệu động đầu vào hợp lệ khi chỉ được thêm dòng trên ô này.</t>
        </r>
      </text>
    </comment>
    <comment ref="A23" authorId="0">
      <text>
        <r>
          <rPr>
            <sz val="10"/>
            <rFont val="Arial"/>
            <family val="2"/>
          </rPr>
          <t>Ô chỉ tiêu có định dạng số. Đơn vị tính x 1 (hoặc %)
Dữ liệu động đầu vào hợp lệ khi chỉ được thêm dòng trên ô này.</t>
        </r>
      </text>
    </comment>
    <comment ref="B23" authorId="0">
      <text>
        <r>
          <rPr>
            <sz val="10"/>
            <rFont val="Arial"/>
            <family val="2"/>
          </rPr>
          <t>Ô chỉ tiêu có định dạng ký tự
Dữ liệu động đầu vào hợp lệ khi chỉ được thêm dòng trên ô này.</t>
        </r>
      </text>
    </comment>
    <comment ref="C23" authorId="0">
      <text>
        <r>
          <rPr>
            <sz val="10"/>
            <rFont val="Arial"/>
            <family val="2"/>
          </rPr>
          <t>Ô chỉ tiêu có định dạng số. Đơn vị tính x 1 (hoặc %)
Dữ liệu động đầu vào hợp lệ khi chỉ được thêm dòng trên ô này.</t>
        </r>
      </text>
    </comment>
    <comment ref="D23" authorId="0">
      <text>
        <r>
          <rPr>
            <sz val="10"/>
            <rFont val="Arial"/>
            <family val="2"/>
          </rPr>
          <t>Ô chỉ tiêu có định dạng số. Đơn vị tính x 1 (hoặc %)
Dữ liệu động đầu vào hợp lệ khi chỉ được thêm dòng trên ô này.</t>
        </r>
      </text>
    </comment>
    <comment ref="E23" authorId="0">
      <text>
        <r>
          <rPr>
            <sz val="10"/>
            <rFont val="Arial"/>
            <family val="2"/>
          </rPr>
          <t>Ô chỉ tiêu có định dạng số. Đơn vị tính x 1 (hoặc %)
Dữ liệu động đầu vào hợp lệ khi chỉ được thêm dòng trên ô này.</t>
        </r>
      </text>
    </comment>
    <comment ref="F23" authorId="0">
      <text>
        <r>
          <rPr>
            <sz val="10"/>
            <rFont val="Arial"/>
            <family val="2"/>
          </rPr>
          <t>Ô chỉ tiêu có định dạng số. Đơn vị tính x 1 (hoặc %)
Dữ liệu động đầu vào hợp lệ khi chỉ được thêm dòng trên ô này.</t>
        </r>
      </text>
    </comment>
    <comment ref="D24" authorId="0">
      <text>
        <r>
          <rPr>
            <sz val="10"/>
            <rFont val="Arial"/>
            <family val="2"/>
          </rPr>
          <t>Ô chỉ tiêu có định dạng số. Đơn vị tính x 1 (hoặc %)</t>
        </r>
      </text>
    </comment>
    <comment ref="E24" authorId="0">
      <text>
        <r>
          <rPr>
            <sz val="10"/>
            <rFont val="Arial"/>
            <family val="2"/>
          </rPr>
          <t>Ô chỉ tiêu có định dạng số. Đơn vị tính x 1 (hoặc %)</t>
        </r>
      </text>
    </comment>
    <comment ref="F24" authorId="0">
      <text>
        <r>
          <rPr>
            <sz val="10"/>
            <rFont val="Arial"/>
            <family val="2"/>
          </rPr>
          <t>Ô chỉ tiêu có định dạng số. Đơn vị tính x 1 (hoặc %)</t>
        </r>
      </text>
    </comment>
    <comment ref="A26" authorId="0">
      <text>
        <r>
          <rPr>
            <sz val="10"/>
            <rFont val="Arial"/>
            <family val="2"/>
          </rPr>
          <t>Ô chỉ tiêu có định dạng số. Đơn vị tính x 1 (hoặc %)
Dữ liệu động đầu vào hợp lệ khi chỉ được thêm dòng trên ô này.</t>
        </r>
      </text>
    </comment>
    <comment ref="B26" authorId="0">
      <text>
        <r>
          <rPr>
            <sz val="10"/>
            <rFont val="Arial"/>
            <family val="2"/>
          </rPr>
          <t>Ô chỉ tiêu có định dạng ký tự
Dữ liệu động đầu vào hợp lệ khi chỉ được thêm dòng trên ô này.</t>
        </r>
      </text>
    </comment>
    <comment ref="C26" authorId="0">
      <text>
        <r>
          <rPr>
            <sz val="10"/>
            <rFont val="Arial"/>
            <family val="2"/>
          </rPr>
          <t>Ô chỉ tiêu có định dạng số. Đơn vị tính x 1 (hoặc %)
Dữ liệu động đầu vào hợp lệ khi chỉ được thêm dòng trên ô này.</t>
        </r>
      </text>
    </comment>
    <comment ref="D26" authorId="0">
      <text>
        <r>
          <rPr>
            <sz val="10"/>
            <rFont val="Arial"/>
            <family val="2"/>
          </rPr>
          <t>Ô chỉ tiêu có định dạng số. Đơn vị tính x 1 (hoặc %)
Dữ liệu động đầu vào hợp lệ khi chỉ được thêm dòng trên ô này.</t>
        </r>
      </text>
    </comment>
    <comment ref="E26" authorId="0">
      <text>
        <r>
          <rPr>
            <sz val="10"/>
            <rFont val="Arial"/>
            <family val="2"/>
          </rPr>
          <t>Ô chỉ tiêu có định dạng số. Đơn vị tính x 1 (hoặc %)
Dữ liệu động đầu vào hợp lệ khi chỉ được thêm dòng trên ô này.</t>
        </r>
      </text>
    </comment>
    <comment ref="F26" authorId="0">
      <text>
        <r>
          <rPr>
            <sz val="10"/>
            <rFont val="Arial"/>
            <family val="2"/>
          </rPr>
          <t>Ô chỉ tiêu có định dạng số. Đơn vị tính x 1 (hoặc %)
Dữ liệu động đầu vào hợp lệ khi chỉ được thêm dòng trên ô này.</t>
        </r>
      </text>
    </comment>
    <comment ref="D27" authorId="0">
      <text>
        <r>
          <rPr>
            <sz val="10"/>
            <rFont val="Arial"/>
            <family val="2"/>
          </rPr>
          <t>Ô chỉ tiêu có định dạng số. Đơn vị tính x 1 (hoặc %)</t>
        </r>
      </text>
    </comment>
    <comment ref="E27" authorId="0">
      <text>
        <r>
          <rPr>
            <sz val="10"/>
            <rFont val="Arial"/>
            <family val="2"/>
          </rPr>
          <t>Ô chỉ tiêu có định dạng số. Đơn vị tính x 1 (hoặc %)</t>
        </r>
      </text>
    </comment>
    <comment ref="F27" authorId="0">
      <text>
        <r>
          <rPr>
            <sz val="10"/>
            <rFont val="Arial"/>
            <family val="2"/>
          </rPr>
          <t>Ô chỉ tiêu có định dạng số. Đơn vị tính x 1 (hoặc %)</t>
        </r>
      </text>
    </comment>
    <comment ref="A29" authorId="0">
      <text>
        <r>
          <rPr>
            <sz val="10"/>
            <rFont val="Arial"/>
            <family val="2"/>
          </rPr>
          <t>Ô chỉ tiêu có định dạng số. Đơn vị tính x 1 (hoặc %)
Dữ liệu động đầu vào hợp lệ khi chỉ được thêm dòng trên ô này.</t>
        </r>
      </text>
    </comment>
    <comment ref="B29" authorId="0">
      <text>
        <r>
          <rPr>
            <sz val="10"/>
            <rFont val="Arial"/>
            <family val="2"/>
          </rPr>
          <t>Ô chỉ tiêu có định dạng ký tự
Dữ liệu động đầu vào hợp lệ khi chỉ được thêm dòng trên ô này.</t>
        </r>
      </text>
    </comment>
    <comment ref="C29" authorId="0">
      <text>
        <r>
          <rPr>
            <sz val="10"/>
            <rFont val="Arial"/>
            <family val="2"/>
          </rPr>
          <t>Ô chỉ tiêu có định dạng số. Đơn vị tính x 1 (hoặc %)
Dữ liệu động đầu vào hợp lệ khi chỉ được thêm dòng trên ô này.</t>
        </r>
      </text>
    </comment>
    <comment ref="D29" authorId="0">
      <text>
        <r>
          <rPr>
            <sz val="10"/>
            <rFont val="Arial"/>
            <family val="2"/>
          </rPr>
          <t>Ô chỉ tiêu có định dạng số. Đơn vị tính x 1 (hoặc %)
Dữ liệu động đầu vào hợp lệ khi chỉ được thêm dòng trên ô này.</t>
        </r>
      </text>
    </comment>
    <comment ref="E29" authorId="0">
      <text>
        <r>
          <rPr>
            <sz val="10"/>
            <rFont val="Arial"/>
            <family val="2"/>
          </rPr>
          <t>Ô chỉ tiêu có định dạng số. Đơn vị tính x 1 (hoặc %)
Dữ liệu động đầu vào hợp lệ khi chỉ được thêm dòng trên ô này.</t>
        </r>
      </text>
    </comment>
    <comment ref="F29" authorId="0">
      <text>
        <r>
          <rPr>
            <sz val="10"/>
            <rFont val="Arial"/>
            <family val="2"/>
          </rPr>
          <t>Ô chỉ tiêu có định dạng số. Đơn vị tính x 1 (hoặc %)
Dữ liệu động đầu vào hợp lệ khi chỉ được thêm dòng trên ô này.</t>
        </r>
      </text>
    </comment>
    <comment ref="D30" authorId="0">
      <text>
        <r>
          <rPr>
            <sz val="10"/>
            <rFont val="Arial"/>
            <family val="2"/>
          </rPr>
          <t>Ô chỉ tiêu có định dạng số. Đơn vị tính x 1 (hoặc %)</t>
        </r>
      </text>
    </comment>
    <comment ref="E30" authorId="0">
      <text>
        <r>
          <rPr>
            <sz val="10"/>
            <rFont val="Arial"/>
            <family val="2"/>
          </rPr>
          <t>Ô chỉ tiêu có định dạng số. Đơn vị tính x 1 (hoặc %)</t>
        </r>
      </text>
    </comment>
    <comment ref="F30" authorId="0">
      <text>
        <r>
          <rPr>
            <sz val="10"/>
            <rFont val="Arial"/>
            <family val="2"/>
          </rPr>
          <t>Ô chỉ tiêu có định dạng số. Đơn vị tính x 1 (hoặc %)</t>
        </r>
      </text>
    </comment>
    <comment ref="D31" authorId="0">
      <text>
        <r>
          <rPr>
            <sz val="10"/>
            <rFont val="Arial"/>
            <family val="2"/>
          </rPr>
          <t>Ô chỉ tiêu có định dạng số. Đơn vị tính x 1 (hoặc %)</t>
        </r>
      </text>
    </comment>
    <comment ref="E31" authorId="0">
      <text>
        <r>
          <rPr>
            <sz val="10"/>
            <rFont val="Arial"/>
            <family val="2"/>
          </rPr>
          <t>Ô chỉ tiêu có định dạng số. Đơn vị tính x 1 (hoặc %)</t>
        </r>
      </text>
    </comment>
    <comment ref="F31" authorId="0">
      <text>
        <r>
          <rPr>
            <sz val="10"/>
            <rFont val="Arial"/>
            <family val="2"/>
          </rPr>
          <t>Ô chỉ tiêu có định dạng số. Đơn vị tính x 1 (hoặc %)</t>
        </r>
      </text>
    </comment>
    <comment ref="D32" authorId="0">
      <text>
        <r>
          <rPr>
            <sz val="10"/>
            <rFont val="Arial"/>
            <family val="2"/>
          </rPr>
          <t>Ô chỉ tiêu có định dạng số. Đơn vị tính x 1 (hoặc %)</t>
        </r>
      </text>
    </comment>
    <comment ref="E32" authorId="0">
      <text>
        <r>
          <rPr>
            <sz val="10"/>
            <rFont val="Arial"/>
            <family val="2"/>
          </rPr>
          <t>Ô chỉ tiêu có định dạng số. Đơn vị tính x 1 (hoặc %)</t>
        </r>
      </text>
    </comment>
    <comment ref="F32" authorId="0">
      <text>
        <r>
          <rPr>
            <sz val="10"/>
            <rFont val="Arial"/>
            <family val="2"/>
          </rPr>
          <t>Ô chỉ tiêu có định dạng số. Đơn vị tính x 1 (hoặc %)</t>
        </r>
      </text>
    </comment>
    <comment ref="A34" authorId="0">
      <text>
        <r>
          <rPr>
            <sz val="10"/>
            <rFont val="Arial"/>
            <family val="2"/>
          </rPr>
          <t>Ô chỉ tiêu có định dạng ký tự
Dữ liệu động đầu vào hợp lệ khi chỉ được thêm dòng trên ô này.</t>
        </r>
      </text>
    </comment>
    <comment ref="B34" authorId="0">
      <text>
        <r>
          <rPr>
            <sz val="10"/>
            <rFont val="Arial"/>
            <family val="2"/>
          </rPr>
          <t>Ô chỉ tiêu có định dạng ký tự
Dữ liệu động đầu vào hợp lệ khi chỉ được thêm dòng trên ô này.</t>
        </r>
      </text>
    </comment>
    <comment ref="C34" authorId="0">
      <text>
        <r>
          <rPr>
            <sz val="10"/>
            <rFont val="Arial"/>
            <family val="2"/>
          </rPr>
          <t>Ô chỉ tiêu có định dạng ký tự
Dữ liệu động đầu vào hợp lệ khi chỉ được thêm dòng trên ô này.</t>
        </r>
      </text>
    </comment>
    <comment ref="D34" authorId="0">
      <text>
        <r>
          <rPr>
            <sz val="10"/>
            <rFont val="Arial"/>
            <family val="2"/>
          </rPr>
          <t>Ô chỉ tiêu có định dạng số. Đơn vị tính x 1 (hoặc %)
Dữ liệu động đầu vào hợp lệ khi chỉ được thêm dòng trên ô này.</t>
        </r>
      </text>
    </comment>
    <comment ref="E34" authorId="0">
      <text>
        <r>
          <rPr>
            <sz val="10"/>
            <rFont val="Arial"/>
            <family val="2"/>
          </rPr>
          <t>Ô chỉ tiêu có định dạng số. Đơn vị tính x 1 (hoặc %)
Dữ liệu động đầu vào hợp lệ khi chỉ được thêm dòng trên ô này.</t>
        </r>
      </text>
    </comment>
    <comment ref="F34" authorId="0">
      <text>
        <r>
          <rPr>
            <sz val="10"/>
            <rFont val="Arial"/>
            <family val="2"/>
          </rPr>
          <t>Ô chỉ tiêu có định dạng số. Đơn vị tính x 1 (hoặc %)
Dữ liệu động đầu vào hợp lệ khi chỉ được thêm dòng trên ô này.</t>
        </r>
      </text>
    </comment>
    <comment ref="A36" authorId="0">
      <text>
        <r>
          <rPr>
            <sz val="10"/>
            <rFont val="Arial"/>
            <family val="2"/>
          </rPr>
          <t>Ô chỉ tiêu có định dạng số. Đơn vị tính x 1 (hoặc %)
Dữ liệu động đầu vào hợp lệ khi chỉ được thêm dòng trên ô này.</t>
        </r>
      </text>
    </comment>
    <comment ref="B36" authorId="0">
      <text>
        <r>
          <rPr>
            <sz val="10"/>
            <rFont val="Arial"/>
            <family val="2"/>
          </rPr>
          <t>Ô chỉ tiêu có định dạng ký tự
Dữ liệu động đầu vào hợp lệ khi chỉ được thêm dòng trên ô này.</t>
        </r>
      </text>
    </comment>
    <comment ref="C36" authorId="0">
      <text>
        <r>
          <rPr>
            <sz val="10"/>
            <rFont val="Arial"/>
            <family val="2"/>
          </rPr>
          <t>Ô chỉ tiêu có định dạng số. Đơn vị tính x 1 (hoặc %)
Dữ liệu động đầu vào hợp lệ khi chỉ được thêm dòng trên ô này.</t>
        </r>
      </text>
    </comment>
    <comment ref="D36" authorId="0">
      <text>
        <r>
          <rPr>
            <sz val="10"/>
            <rFont val="Arial"/>
            <family val="2"/>
          </rPr>
          <t>Ô chỉ tiêu có định dạng số. Đơn vị tính x 1 (hoặc %)
Dữ liệu động đầu vào hợp lệ khi chỉ được thêm dòng trên ô này.</t>
        </r>
      </text>
    </comment>
    <comment ref="E36" authorId="0">
      <text>
        <r>
          <rPr>
            <sz val="10"/>
            <rFont val="Arial"/>
            <family val="2"/>
          </rPr>
          <t>Ô chỉ tiêu có định dạng số. Đơn vị tính x 1 (hoặc %)
Dữ liệu động đầu vào hợp lệ khi chỉ được thêm dòng trên ô này.</t>
        </r>
      </text>
    </comment>
    <comment ref="F36" authorId="0">
      <text>
        <r>
          <rPr>
            <sz val="10"/>
            <rFont val="Arial"/>
            <family val="2"/>
          </rPr>
          <t>Ô chỉ tiêu có định dạng số. Đơn vị tính x 1 (hoặc %)
Dữ liệu động đầu vào hợp lệ khi chỉ được thêm dòng trên ô này.</t>
        </r>
      </text>
    </comment>
    <comment ref="D37" authorId="0">
      <text>
        <r>
          <rPr>
            <sz val="10"/>
            <rFont val="Arial"/>
            <family val="2"/>
          </rPr>
          <t>Ô chỉ tiêu có định dạng số. Đơn vị tính x 1 (hoặc %)</t>
        </r>
      </text>
    </comment>
    <comment ref="E37" authorId="0">
      <text>
        <r>
          <rPr>
            <sz val="10"/>
            <rFont val="Arial"/>
            <family val="2"/>
          </rPr>
          <t>Ô chỉ tiêu có định dạng số. Đơn vị tính x 1 (hoặc %)</t>
        </r>
      </text>
    </comment>
    <comment ref="F37" authorId="0">
      <text>
        <r>
          <rPr>
            <sz val="10"/>
            <rFont val="Arial"/>
            <family val="2"/>
          </rPr>
          <t>Ô chỉ tiêu có định dạng số. Đơn vị tính x 1 (hoặc %)</t>
        </r>
      </text>
    </comment>
    <comment ref="A39" authorId="0">
      <text>
        <r>
          <rPr>
            <sz val="10"/>
            <rFont val="Arial"/>
            <family val="2"/>
          </rPr>
          <t>Ô chỉ tiêu có định dạng số. Đơn vị tính x 1 (hoặc %)
Dữ liệu động đầu vào hợp lệ khi chỉ được thêm dòng trên ô này.</t>
        </r>
      </text>
    </comment>
    <comment ref="B39" authorId="0">
      <text>
        <r>
          <rPr>
            <sz val="10"/>
            <rFont val="Arial"/>
            <family val="2"/>
          </rPr>
          <t>Ô chỉ tiêu có định dạng ký tự
Dữ liệu động đầu vào hợp lệ khi chỉ được thêm dòng trên ô này.</t>
        </r>
      </text>
    </comment>
    <comment ref="C39" authorId="0">
      <text>
        <r>
          <rPr>
            <sz val="10"/>
            <rFont val="Arial"/>
            <family val="2"/>
          </rPr>
          <t>Ô chỉ tiêu có định dạng số. Đơn vị tính x 1 (hoặc %)
Dữ liệu động đầu vào hợp lệ khi chỉ được thêm dòng trên ô này.</t>
        </r>
      </text>
    </comment>
    <comment ref="D39" authorId="0">
      <text>
        <r>
          <rPr>
            <sz val="10"/>
            <rFont val="Arial"/>
            <family val="2"/>
          </rPr>
          <t>Ô chỉ tiêu có định dạng số. Đơn vị tính x 1 (hoặc %)
Dữ liệu động đầu vào hợp lệ khi chỉ được thêm dòng trên ô này.</t>
        </r>
      </text>
    </comment>
    <comment ref="E39" authorId="0">
      <text>
        <r>
          <rPr>
            <sz val="10"/>
            <rFont val="Arial"/>
            <family val="2"/>
          </rPr>
          <t>Ô chỉ tiêu có định dạng số. Đơn vị tính x 1 (hoặc %)
Dữ liệu động đầu vào hợp lệ khi chỉ được thêm dòng trên ô này.</t>
        </r>
      </text>
    </comment>
    <comment ref="F39" authorId="0">
      <text>
        <r>
          <rPr>
            <sz val="10"/>
            <rFont val="Arial"/>
            <family val="2"/>
          </rPr>
          <t>Ô chỉ tiêu có định dạng số. Đơn vị tính x 1 (hoặc %)
Dữ liệu động đầu vào hợp lệ khi chỉ được thêm dòng trên ô này.</t>
        </r>
      </text>
    </comment>
    <comment ref="D40" authorId="0">
      <text>
        <r>
          <rPr>
            <sz val="10"/>
            <rFont val="Arial"/>
            <family val="2"/>
          </rPr>
          <t>Ô chỉ tiêu có định dạng số. Đơn vị tính x 1 (hoặc %)</t>
        </r>
      </text>
    </comment>
    <comment ref="E40" authorId="0">
      <text>
        <r>
          <rPr>
            <sz val="10"/>
            <rFont val="Arial"/>
            <family val="2"/>
          </rPr>
          <t>Ô chỉ tiêu có định dạng số. Đơn vị tính x 1 (hoặc %)</t>
        </r>
      </text>
    </comment>
    <comment ref="F40" authorId="0">
      <text>
        <r>
          <rPr>
            <sz val="10"/>
            <rFont val="Arial"/>
            <family val="2"/>
          </rPr>
          <t>Ô chỉ tiêu có định dạng số. Đơn vị tính x 1 (hoặc %)</t>
        </r>
      </text>
    </comment>
    <comment ref="D41" authorId="0">
      <text>
        <r>
          <rPr>
            <sz val="10"/>
            <rFont val="Arial"/>
            <family val="2"/>
          </rPr>
          <t>Ô chỉ tiêu có định dạng số. Đơn vị tính x 1 (hoặc %)</t>
        </r>
      </text>
    </comment>
    <comment ref="E41" authorId="0">
      <text>
        <r>
          <rPr>
            <sz val="10"/>
            <rFont val="Arial"/>
            <family val="2"/>
          </rPr>
          <t>Ô chỉ tiêu có định dạng số. Đơn vị tính x 1 (hoặc %)</t>
        </r>
      </text>
    </comment>
    <comment ref="F41" authorId="0">
      <text>
        <r>
          <rPr>
            <sz val="10"/>
            <rFont val="Arial"/>
            <family val="2"/>
          </rPr>
          <t>Ô chỉ tiêu có định dạng số. Đơn vị tính x 1 (hoặc %)</t>
        </r>
      </text>
    </comment>
    <comment ref="D42" authorId="0">
      <text>
        <r>
          <rPr>
            <sz val="10"/>
            <rFont val="Arial"/>
            <family val="2"/>
          </rPr>
          <t>Ô chỉ tiêu có định dạng số. Đơn vị tính x 1 (hoặc %)</t>
        </r>
      </text>
    </comment>
    <comment ref="E42" authorId="0">
      <text>
        <r>
          <rPr>
            <sz val="10"/>
            <rFont val="Arial"/>
            <family val="2"/>
          </rPr>
          <t>Ô chỉ tiêu có định dạng số. Đơn vị tính x 1 (hoặc %)</t>
        </r>
      </text>
    </comment>
    <comment ref="F42" authorId="0">
      <text>
        <r>
          <rPr>
            <sz val="10"/>
            <rFont val="Arial"/>
            <family val="2"/>
          </rPr>
          <t>Ô chỉ tiêu có định dạng số. Đơn vị tính x 1 (hoặc %)</t>
        </r>
      </text>
    </comment>
    <comment ref="D43" authorId="0">
      <text>
        <r>
          <rPr>
            <sz val="10"/>
            <rFont val="Arial"/>
            <family val="2"/>
          </rPr>
          <t>Ô chỉ tiêu có định dạng số. Đơn vị tính x 1 (hoặc %)</t>
        </r>
      </text>
    </comment>
    <comment ref="E43" authorId="0">
      <text>
        <r>
          <rPr>
            <sz val="10"/>
            <rFont val="Arial"/>
            <family val="2"/>
          </rPr>
          <t>Ô chỉ tiêu có định dạng số. Đơn vị tính x 1 (hoặc %)</t>
        </r>
      </text>
    </comment>
    <comment ref="F43" authorId="0">
      <text>
        <r>
          <rPr>
            <sz val="10"/>
            <rFont val="Arial"/>
            <family val="2"/>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2"/>
          </rPr>
          <t>Ô chỉ tiêu có định dạng số. Đơn vị tính x 1 (hoặc %)</t>
        </r>
      </text>
    </comment>
    <comment ref="E2" authorId="0">
      <text>
        <r>
          <rPr>
            <sz val="10"/>
            <rFont val="Arial"/>
            <family val="2"/>
          </rPr>
          <t>Ô chỉ tiêu có định dạng số. Đơn vị tính x 1 (hoặc %)</t>
        </r>
      </text>
    </comment>
    <comment ref="F2"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F3" authorId="0">
      <text>
        <r>
          <rPr>
            <sz val="10"/>
            <rFont val="Arial"/>
            <family val="2"/>
          </rPr>
          <t>Ô chỉ tiêu có định dạng số. Đơn vị tính x 1 (hoặc %)</t>
        </r>
      </text>
    </comment>
    <comment ref="A5" authorId="0">
      <text>
        <r>
          <rPr>
            <sz val="10"/>
            <rFont val="Arial"/>
            <family val="2"/>
          </rPr>
          <t>Ô chỉ tiêu có định dạng ký tự
Dữ liệu động đầu vào hợp lệ khi chỉ được thêm dòng trên ô này.</t>
        </r>
      </text>
    </comment>
    <comment ref="B5" authorId="0">
      <text>
        <r>
          <rPr>
            <sz val="10"/>
            <rFont val="Arial"/>
            <family val="2"/>
          </rPr>
          <t>Ô chỉ tiêu có định dạng ký tự
Dữ liệu động đầu vào hợp lệ khi chỉ được thêm dòng trên ô này.</t>
        </r>
      </text>
    </comment>
    <comment ref="C5" authorId="0">
      <text>
        <r>
          <rPr>
            <sz val="10"/>
            <rFont val="Arial"/>
            <family val="2"/>
          </rPr>
          <t>Ô chỉ tiêu có định dạng ký tự
Dữ liệu động đầu vào hợp lệ khi chỉ được thêm dòng trên ô này.</t>
        </r>
      </text>
    </comment>
    <comment ref="A7" authorId="0">
      <text>
        <r>
          <rPr>
            <sz val="10"/>
            <rFont val="Arial"/>
            <family val="2"/>
          </rPr>
          <t>Ô chỉ tiêu có định dạng ký tự
Dữ liệu động đầu vào hợp lệ khi chỉ được thêm dòng trên ô này.</t>
        </r>
      </text>
    </comment>
    <comment ref="B7" authorId="0">
      <text>
        <r>
          <rPr>
            <sz val="10"/>
            <rFont val="Arial"/>
            <family val="2"/>
          </rPr>
          <t>Ô chỉ tiêu có định dạng ký tự
Dữ liệu động đầu vào hợp lệ khi chỉ được thêm dòng trên ô này.</t>
        </r>
      </text>
    </comment>
    <comment ref="C7" authorId="0">
      <text>
        <r>
          <rPr>
            <sz val="10"/>
            <rFont val="Arial"/>
            <family val="2"/>
          </rPr>
          <t>Ô chỉ tiêu có định dạng ký tự
Dữ liệu động đầu vào hợp lệ khi chỉ được thêm dòng trên ô này.</t>
        </r>
      </text>
    </comment>
    <comment ref="A9" authorId="0">
      <text>
        <r>
          <rPr>
            <sz val="10"/>
            <rFont val="Arial"/>
            <family val="2"/>
          </rPr>
          <t>Ô chỉ tiêu có định dạng ký tự
Dữ liệu động đầu vào hợp lệ khi chỉ được thêm dòng trên ô này.</t>
        </r>
      </text>
    </comment>
    <comment ref="B9" authorId="0">
      <text>
        <r>
          <rPr>
            <sz val="10"/>
            <rFont val="Arial"/>
            <family val="2"/>
          </rPr>
          <t>Ô chỉ tiêu có định dạng ký tự
Dữ liệu động đầu vào hợp lệ khi chỉ được thêm dòng trên ô này.</t>
        </r>
      </text>
    </comment>
    <comment ref="C9" authorId="0">
      <text>
        <r>
          <rPr>
            <sz val="10"/>
            <rFont val="Arial"/>
            <family val="2"/>
          </rPr>
          <t>Ô chỉ tiêu có định dạng ký tự
Dữ liệu động đầu vào hợp lệ khi chỉ được thêm dòng trên ô này.</t>
        </r>
      </text>
    </comment>
    <comment ref="D9" authorId="0">
      <text>
        <r>
          <rPr>
            <sz val="10"/>
            <rFont val="Arial"/>
            <family val="2"/>
          </rPr>
          <t>Ô chỉ tiêu có định dạng số. Đơn vị tính x 1 (hoặc %)
Dữ liệu động đầu vào hợp lệ khi chỉ được thêm dòng trên ô này.</t>
        </r>
      </text>
    </comment>
    <comment ref="E9" authorId="0">
      <text>
        <r>
          <rPr>
            <sz val="10"/>
            <rFont val="Arial"/>
            <family val="2"/>
          </rPr>
          <t>Ô chỉ tiêu có định dạng số. Đơn vị tính x 1 (hoặc %)
Dữ liệu động đầu vào hợp lệ khi chỉ được thêm dòng trên ô này.</t>
        </r>
      </text>
    </comment>
    <comment ref="F9" authorId="0">
      <text>
        <r>
          <rPr>
            <sz val="10"/>
            <rFont val="Arial"/>
            <family val="2"/>
          </rPr>
          <t>Ô chỉ tiêu có định dạng số. Đơn vị tính x 1 (hoặc %)
Dữ liệu động đầu vào hợp lệ khi chỉ được thêm dòng trên ô này.</t>
        </r>
      </text>
    </comment>
    <comment ref="A11" authorId="0">
      <text>
        <r>
          <rPr>
            <sz val="10"/>
            <rFont val="Arial"/>
            <family val="2"/>
          </rPr>
          <t>Ô chỉ tiêu có định dạng ký tự
Dữ liệu động đầu vào hợp lệ khi chỉ được thêm dòng trên ô này.</t>
        </r>
      </text>
    </comment>
    <comment ref="B11" authorId="0">
      <text>
        <r>
          <rPr>
            <sz val="10"/>
            <rFont val="Arial"/>
            <family val="2"/>
          </rPr>
          <t>Ô chỉ tiêu có định dạng ký tự
Dữ liệu động đầu vào hợp lệ khi chỉ được thêm dòng trên ô này.</t>
        </r>
      </text>
    </comment>
    <comment ref="C11" authorId="0">
      <text>
        <r>
          <rPr>
            <sz val="10"/>
            <rFont val="Arial"/>
            <family val="2"/>
          </rPr>
          <t>Ô chỉ tiêu có định dạng ký tự
Dữ liệu động đầu vào hợp lệ khi chỉ được thêm dòng trên ô này.</t>
        </r>
      </text>
    </comment>
    <comment ref="D11" authorId="0">
      <text>
        <r>
          <rPr>
            <sz val="10"/>
            <rFont val="Arial"/>
            <family val="2"/>
          </rPr>
          <t>Ô chỉ tiêu có định dạng số. Đơn vị tính x 1 (hoặc %)
Dữ liệu động đầu vào hợp lệ khi chỉ được thêm dòng trên ô này.</t>
        </r>
      </text>
    </comment>
    <comment ref="E11" authorId="0">
      <text>
        <r>
          <rPr>
            <sz val="10"/>
            <rFont val="Arial"/>
            <family val="2"/>
          </rPr>
          <t>Ô chỉ tiêu có định dạng số. Đơn vị tính x 1 (hoặc %)
Dữ liệu động đầu vào hợp lệ khi chỉ được thêm dòng trên ô này.</t>
        </r>
      </text>
    </comment>
    <comment ref="F11" authorId="0">
      <text>
        <r>
          <rPr>
            <sz val="10"/>
            <rFont val="Arial"/>
            <family val="2"/>
          </rPr>
          <t>Ô chỉ tiêu có định dạng số. Đơn vị tính x 1 (hoặc %)
Dữ liệu động đầu vào hợp lệ khi chỉ được thêm dòng trên ô này.</t>
        </r>
      </text>
    </comment>
    <comment ref="D12" authorId="0">
      <text>
        <r>
          <rPr>
            <sz val="10"/>
            <rFont val="Arial"/>
            <family val="2"/>
          </rPr>
          <t>Ô chỉ tiêu có định dạng số. Đơn vị tính x 1 (hoặc %)</t>
        </r>
      </text>
    </comment>
    <comment ref="E12" authorId="0">
      <text>
        <r>
          <rPr>
            <sz val="10"/>
            <rFont val="Arial"/>
            <family val="2"/>
          </rPr>
          <t>Ô chỉ tiêu có định dạng số. Đơn vị tính x 1 (hoặc %)</t>
        </r>
      </text>
    </comment>
    <comment ref="F12" authorId="0">
      <text>
        <r>
          <rPr>
            <sz val="10"/>
            <rFont val="Arial"/>
            <family val="2"/>
          </rPr>
          <t>Ô chỉ tiêu có định dạng số. Đơn vị tính x 1 (hoặc %)</t>
        </r>
      </text>
    </comment>
    <comment ref="A14" authorId="0">
      <text>
        <r>
          <rPr>
            <sz val="10"/>
            <rFont val="Arial"/>
            <family val="2"/>
          </rPr>
          <t>Ô chỉ tiêu có định dạng ký tự
Dữ liệu động đầu vào hợp lệ khi chỉ được thêm dòng trên ô này.</t>
        </r>
      </text>
    </comment>
    <comment ref="B14" authorId="0">
      <text>
        <r>
          <rPr>
            <sz val="10"/>
            <rFont val="Arial"/>
            <family val="2"/>
          </rPr>
          <t>Ô chỉ tiêu có định dạng ký tự
Dữ liệu động đầu vào hợp lệ khi chỉ được thêm dòng trên ô này.</t>
        </r>
      </text>
    </comment>
    <comment ref="C14" authorId="0">
      <text>
        <r>
          <rPr>
            <sz val="10"/>
            <rFont val="Arial"/>
            <family val="2"/>
          </rPr>
          <t>Ô chỉ tiêu có định dạng ký tự
Dữ liệu động đầu vào hợp lệ khi chỉ được thêm dòng trên ô này.</t>
        </r>
      </text>
    </comment>
    <comment ref="D14" authorId="0">
      <text>
        <r>
          <rPr>
            <sz val="10"/>
            <rFont val="Arial"/>
            <family val="2"/>
          </rPr>
          <t>Ô chỉ tiêu có định dạng số. Đơn vị tính x 1 (hoặc %)
Dữ liệu động đầu vào hợp lệ khi chỉ được thêm dòng trên ô này.</t>
        </r>
      </text>
    </comment>
    <comment ref="E14" authorId="0">
      <text>
        <r>
          <rPr>
            <sz val="10"/>
            <rFont val="Arial"/>
            <family val="2"/>
          </rPr>
          <t>Ô chỉ tiêu có định dạng số. Đơn vị tính x 1 (hoặc %)
Dữ liệu động đầu vào hợp lệ khi chỉ được thêm dòng trên ô này.</t>
        </r>
      </text>
    </comment>
    <comment ref="F14" authorId="0">
      <text>
        <r>
          <rPr>
            <sz val="10"/>
            <rFont val="Arial"/>
            <family val="2"/>
          </rPr>
          <t>Ô chỉ tiêu có định dạng số. Đơn vị tính x 1 (hoặc %)
Dữ liệu động đầu vào hợp lệ khi chỉ được thêm dòng trên ô này.</t>
        </r>
      </text>
    </comment>
    <comment ref="A16" authorId="0">
      <text>
        <r>
          <rPr>
            <sz val="10"/>
            <rFont val="Arial"/>
            <family val="2"/>
          </rPr>
          <t>Ô chỉ tiêu có định dạng số. Đơn vị tính x 1 (hoặc %)
Dữ liệu động đầu vào hợp lệ khi chỉ được thêm dòng trên ô này.</t>
        </r>
      </text>
    </comment>
    <comment ref="B16" authorId="0">
      <text>
        <r>
          <rPr>
            <sz val="10"/>
            <rFont val="Arial"/>
            <family val="2"/>
          </rPr>
          <t>Ô chỉ tiêu có định dạng ký tự
Dữ liệu động đầu vào hợp lệ khi chỉ được thêm dòng trên ô này.</t>
        </r>
      </text>
    </comment>
    <comment ref="C16" authorId="0">
      <text>
        <r>
          <rPr>
            <sz val="10"/>
            <rFont val="Arial"/>
            <family val="2"/>
          </rPr>
          <t>Ô chỉ tiêu có định dạng số. Đơn vị tính x 1 (hoặc %)
Dữ liệu động đầu vào hợp lệ khi chỉ được thêm dòng trên ô này.</t>
        </r>
      </text>
    </comment>
    <comment ref="D16" authorId="0">
      <text>
        <r>
          <rPr>
            <sz val="10"/>
            <rFont val="Arial"/>
            <family val="2"/>
          </rPr>
          <t>Ô chỉ tiêu có định dạng số. Đơn vị tính x 1 (hoặc %)
Dữ liệu động đầu vào hợp lệ khi chỉ được thêm dòng trên ô này.</t>
        </r>
      </text>
    </comment>
    <comment ref="E16" authorId="0">
      <text>
        <r>
          <rPr>
            <sz val="10"/>
            <rFont val="Arial"/>
            <family val="2"/>
          </rPr>
          <t>Ô chỉ tiêu có định dạng số. Đơn vị tính x 1 (hoặc %)
Dữ liệu động đầu vào hợp lệ khi chỉ được thêm dòng trên ô này.</t>
        </r>
      </text>
    </comment>
    <comment ref="F16" authorId="0">
      <text>
        <r>
          <rPr>
            <sz val="10"/>
            <rFont val="Arial"/>
            <family val="2"/>
          </rPr>
          <t>Ô chỉ tiêu có định dạng số. Đơn vị tính x 1 (hoặc %)
Dữ liệu động đầu vào hợp lệ khi chỉ được thêm dòng trên ô này.</t>
        </r>
      </text>
    </comment>
    <comment ref="D17" authorId="0">
      <text>
        <r>
          <rPr>
            <sz val="10"/>
            <rFont val="Arial"/>
            <family val="2"/>
          </rPr>
          <t>Ô chỉ tiêu có định dạng số. Đơn vị tính x 1 (hoặc %)</t>
        </r>
      </text>
    </comment>
    <comment ref="E17" authorId="0">
      <text>
        <r>
          <rPr>
            <sz val="10"/>
            <rFont val="Arial"/>
            <family val="2"/>
          </rPr>
          <t>Ô chỉ tiêu có định dạng số. Đơn vị tính x 1 (hoặc %)</t>
        </r>
      </text>
    </comment>
    <comment ref="F17" authorId="0">
      <text>
        <r>
          <rPr>
            <sz val="10"/>
            <rFont val="Arial"/>
            <family val="2"/>
          </rPr>
          <t>Ô chỉ tiêu có định dạng số. Đơn vị tính x 1 (hoặc %)</t>
        </r>
      </text>
    </comment>
    <comment ref="A19" authorId="0">
      <text>
        <r>
          <rPr>
            <sz val="10"/>
            <rFont val="Arial"/>
            <family val="2"/>
          </rPr>
          <t>Ô chỉ tiêu có định dạng số. Đơn vị tính x 1 (hoặc %)
Dữ liệu động đầu vào hợp lệ khi chỉ được thêm dòng trên ô này.</t>
        </r>
      </text>
    </comment>
    <comment ref="B19" authorId="0">
      <text>
        <r>
          <rPr>
            <sz val="10"/>
            <rFont val="Arial"/>
            <family val="2"/>
          </rPr>
          <t>Ô chỉ tiêu có định dạng ký tự
Dữ liệu động đầu vào hợp lệ khi chỉ được thêm dòng trên ô này.</t>
        </r>
      </text>
    </comment>
    <comment ref="C19" authorId="0">
      <text>
        <r>
          <rPr>
            <sz val="10"/>
            <rFont val="Arial"/>
            <family val="2"/>
          </rPr>
          <t>Ô chỉ tiêu có định dạng số. Đơn vị tính x 1 (hoặc %)
Dữ liệu động đầu vào hợp lệ khi chỉ được thêm dòng trên ô này.</t>
        </r>
      </text>
    </comment>
    <comment ref="D19" authorId="0">
      <text>
        <r>
          <rPr>
            <sz val="10"/>
            <rFont val="Arial"/>
            <family val="2"/>
          </rPr>
          <t>Ô chỉ tiêu có định dạng số. Đơn vị tính x 1 (hoặc %)
Dữ liệu động đầu vào hợp lệ khi chỉ được thêm dòng trên ô này.</t>
        </r>
      </text>
    </comment>
    <comment ref="E19" authorId="0">
      <text>
        <r>
          <rPr>
            <sz val="10"/>
            <rFont val="Arial"/>
            <family val="2"/>
          </rPr>
          <t>Ô chỉ tiêu có định dạng số. Đơn vị tính x 1 (hoặc %)
Dữ liệu động đầu vào hợp lệ khi chỉ được thêm dòng trên ô này.</t>
        </r>
      </text>
    </comment>
    <comment ref="F19" authorId="0">
      <text>
        <r>
          <rPr>
            <sz val="10"/>
            <rFont val="Arial"/>
            <family val="2"/>
          </rPr>
          <t>Ô chỉ tiêu có định dạng số. Đơn vị tính x 1 (hoặc %)
Dữ liệu động đầu vào hợp lệ khi chỉ được thêm dòng trên ô này.</t>
        </r>
      </text>
    </comment>
    <comment ref="D20" authorId="0">
      <text>
        <r>
          <rPr>
            <sz val="10"/>
            <rFont val="Arial"/>
            <family val="2"/>
          </rPr>
          <t>Ô chỉ tiêu có định dạng số. Đơn vị tính x 1 (hoặc %)</t>
        </r>
      </text>
    </comment>
    <comment ref="E20" authorId="0">
      <text>
        <r>
          <rPr>
            <sz val="10"/>
            <rFont val="Arial"/>
            <family val="2"/>
          </rPr>
          <t>Ô chỉ tiêu có định dạng số. Đơn vị tính x 1 (hoặc %)</t>
        </r>
      </text>
    </comment>
    <comment ref="F20" authorId="0">
      <text>
        <r>
          <rPr>
            <sz val="10"/>
            <rFont val="Arial"/>
            <family val="2"/>
          </rPr>
          <t>Ô chỉ tiêu có định dạng số. Đơn vị tính x 1 (hoặc %)</t>
        </r>
      </text>
    </comment>
    <comment ref="A22" authorId="0">
      <text>
        <r>
          <rPr>
            <sz val="10"/>
            <rFont val="Arial"/>
            <family val="2"/>
          </rPr>
          <t>Ô chỉ tiêu có định dạng ký tự
Dữ liệu động đầu vào hợp lệ khi chỉ được thêm dòng trên ô này.</t>
        </r>
      </text>
    </comment>
    <comment ref="B22" authorId="0">
      <text>
        <r>
          <rPr>
            <sz val="10"/>
            <rFont val="Arial"/>
            <family val="2"/>
          </rPr>
          <t>Ô chỉ tiêu có định dạng ký tự
Dữ liệu động đầu vào hợp lệ khi chỉ được thêm dòng trên ô này.</t>
        </r>
      </text>
    </comment>
    <comment ref="C22" authorId="0">
      <text>
        <r>
          <rPr>
            <sz val="10"/>
            <rFont val="Arial"/>
            <family val="2"/>
          </rPr>
          <t>Ô chỉ tiêu có định dạng ký tự
Dữ liệu động đầu vào hợp lệ khi chỉ được thêm dòng trên ô này.</t>
        </r>
      </text>
    </comment>
    <comment ref="D22" authorId="0">
      <text>
        <r>
          <rPr>
            <sz val="10"/>
            <rFont val="Arial"/>
            <family val="2"/>
          </rPr>
          <t>Ô chỉ tiêu có định dạng số. Đơn vị tính x 1 (hoặc %)
Dữ liệu động đầu vào hợp lệ khi chỉ được thêm dòng trên ô này.</t>
        </r>
      </text>
    </comment>
    <comment ref="E22" authorId="0">
      <text>
        <r>
          <rPr>
            <sz val="10"/>
            <rFont val="Arial"/>
            <family val="2"/>
          </rPr>
          <t>Ô chỉ tiêu có định dạng số. Đơn vị tính x 1 (hoặc %)
Dữ liệu động đầu vào hợp lệ khi chỉ được thêm dòng trên ô này.</t>
        </r>
      </text>
    </comment>
    <comment ref="F22" authorId="0">
      <text>
        <r>
          <rPr>
            <sz val="10"/>
            <rFont val="Arial"/>
            <family val="2"/>
          </rPr>
          <t>Ô chỉ tiêu có định dạng số. Đơn vị tính x 1 (hoặc %)
Dữ liệu động đầu vào hợp lệ khi chỉ được thêm dòng trên ô này.</t>
        </r>
      </text>
    </comment>
    <comment ref="A24" authorId="0">
      <text>
        <r>
          <rPr>
            <sz val="10"/>
            <rFont val="Arial"/>
            <family val="2"/>
          </rPr>
          <t>Ô chỉ tiêu có định dạng ký tự
Dữ liệu động đầu vào hợp lệ khi chỉ được thêm dòng trên ô này.</t>
        </r>
      </text>
    </comment>
    <comment ref="B24" authorId="0">
      <text>
        <r>
          <rPr>
            <sz val="10"/>
            <rFont val="Arial"/>
            <family val="2"/>
          </rPr>
          <t>Ô chỉ tiêu có định dạng ký tự
Dữ liệu động đầu vào hợp lệ khi chỉ được thêm dòng trên ô này.</t>
        </r>
      </text>
    </comment>
    <comment ref="C24" authorId="0">
      <text>
        <r>
          <rPr>
            <sz val="10"/>
            <rFont val="Arial"/>
            <family val="2"/>
          </rPr>
          <t>Ô chỉ tiêu có định dạng ký tự
Dữ liệu động đầu vào hợp lệ khi chỉ được thêm dòng trên ô này.</t>
        </r>
      </text>
    </comment>
    <comment ref="D24" authorId="0">
      <text>
        <r>
          <rPr>
            <sz val="10"/>
            <rFont val="Arial"/>
            <family val="2"/>
          </rPr>
          <t>Ô chỉ tiêu có định dạng số. Đơn vị tính x 1 (hoặc %)
Dữ liệu động đầu vào hợp lệ khi chỉ được thêm dòng trên ô này.</t>
        </r>
      </text>
    </comment>
    <comment ref="E24" authorId="0">
      <text>
        <r>
          <rPr>
            <sz val="10"/>
            <rFont val="Arial"/>
            <family val="2"/>
          </rPr>
          <t>Ô chỉ tiêu có định dạng số. Đơn vị tính x 1 (hoặc %)
Dữ liệu động đầu vào hợp lệ khi chỉ được thêm dòng trên ô này.</t>
        </r>
      </text>
    </comment>
    <comment ref="F24" authorId="0">
      <text>
        <r>
          <rPr>
            <sz val="10"/>
            <rFont val="Arial"/>
            <family val="2"/>
          </rPr>
          <t>Ô chỉ tiêu có định dạng số. Đơn vị tính x 1 (hoặc %)
Dữ liệu động đầu vào hợp lệ khi chỉ được thêm dòng trên ô này.</t>
        </r>
      </text>
    </comment>
    <comment ref="A26" authorId="0">
      <text>
        <r>
          <rPr>
            <sz val="10"/>
            <rFont val="Arial"/>
            <family val="2"/>
          </rPr>
          <t>Ô chỉ tiêu có định dạng ký tự
Dữ liệu động đầu vào hợp lệ khi chỉ được thêm dòng trên ô này.</t>
        </r>
      </text>
    </comment>
    <comment ref="B26" authorId="0">
      <text>
        <r>
          <rPr>
            <sz val="10"/>
            <rFont val="Arial"/>
            <family val="2"/>
          </rPr>
          <t>Ô chỉ tiêu có định dạng ký tự
Dữ liệu động đầu vào hợp lệ khi chỉ được thêm dòng trên ô này.</t>
        </r>
      </text>
    </comment>
    <comment ref="C26" authorId="0">
      <text>
        <r>
          <rPr>
            <sz val="10"/>
            <rFont val="Arial"/>
            <family val="2"/>
          </rPr>
          <t>Ô chỉ tiêu có định dạng ký tự
Dữ liệu động đầu vào hợp lệ khi chỉ được thêm dòng trên ô này.</t>
        </r>
      </text>
    </comment>
    <comment ref="D26" authorId="0">
      <text>
        <r>
          <rPr>
            <sz val="10"/>
            <rFont val="Arial"/>
            <family val="2"/>
          </rPr>
          <t>Ô chỉ tiêu có định dạng số. Đơn vị tính x 1 (hoặc %)
Dữ liệu động đầu vào hợp lệ khi chỉ được thêm dòng trên ô này.</t>
        </r>
      </text>
    </comment>
    <comment ref="E26" authorId="0">
      <text>
        <r>
          <rPr>
            <sz val="10"/>
            <rFont val="Arial"/>
            <family val="2"/>
          </rPr>
          <t>Ô chỉ tiêu có định dạng số. Đơn vị tính x 1 (hoặc %)
Dữ liệu động đầu vào hợp lệ khi chỉ được thêm dòng trên ô này.</t>
        </r>
      </text>
    </comment>
    <comment ref="A28" authorId="0">
      <text>
        <r>
          <rPr>
            <sz val="10"/>
            <rFont val="Arial"/>
            <family val="2"/>
          </rPr>
          <t>Ô chỉ tiêu có định dạng số. Đơn vị tính x 1 (hoặc %)
Dữ liệu động đầu vào hợp lệ khi chỉ được thêm dòng trên ô này.</t>
        </r>
      </text>
    </comment>
    <comment ref="B28" authorId="0">
      <text>
        <r>
          <rPr>
            <sz val="10"/>
            <rFont val="Arial"/>
            <family val="2"/>
          </rPr>
          <t>Ô chỉ tiêu có định dạng ký tự
Dữ liệu động đầu vào hợp lệ khi chỉ được thêm dòng trên ô này.</t>
        </r>
      </text>
    </comment>
    <comment ref="C28" authorId="0">
      <text>
        <r>
          <rPr>
            <sz val="10"/>
            <rFont val="Arial"/>
            <family val="2"/>
          </rPr>
          <t>Ô chỉ tiêu có định dạng số. Đơn vị tính x 1 (hoặc %)
Dữ liệu động đầu vào hợp lệ khi chỉ được thêm dòng trên ô này.</t>
        </r>
      </text>
    </comment>
    <comment ref="D28" authorId="0">
      <text>
        <r>
          <rPr>
            <sz val="10"/>
            <rFont val="Arial"/>
            <family val="2"/>
          </rPr>
          <t>Ô chỉ tiêu có định dạng số. Đơn vị tính x 1 (hoặc %)
Dữ liệu động đầu vào hợp lệ khi chỉ được thêm dòng trên ô này.</t>
        </r>
      </text>
    </comment>
    <comment ref="E28" authorId="0">
      <text>
        <r>
          <rPr>
            <sz val="10"/>
            <rFont val="Arial"/>
            <family val="2"/>
          </rPr>
          <t>Ô chỉ tiêu có định dạng số. Đơn vị tính x 1 (hoặc %)
Dữ liệu động đầu vào hợp lệ khi chỉ được thêm dòng trên ô này.</t>
        </r>
      </text>
    </comment>
    <comment ref="F28" authorId="0">
      <text>
        <r>
          <rPr>
            <sz val="10"/>
            <rFont val="Arial"/>
            <family val="2"/>
          </rPr>
          <t>Ô chỉ tiêu có định dạng số. Đơn vị tính x 1 (hoặc %)
Dữ liệu động đầu vào hợp lệ khi chỉ được thêm dòng trên ô này.</t>
        </r>
      </text>
    </comment>
    <comment ref="D29" authorId="0">
      <text>
        <r>
          <rPr>
            <sz val="10"/>
            <rFont val="Arial"/>
            <family val="2"/>
          </rPr>
          <t>Ô chỉ tiêu có định dạng số. Đơn vị tính x 1 (hoặc %)</t>
        </r>
      </text>
    </comment>
    <comment ref="E29" authorId="0">
      <text>
        <r>
          <rPr>
            <sz val="10"/>
            <rFont val="Arial"/>
            <family val="2"/>
          </rPr>
          <t>Ô chỉ tiêu có định dạng số. Đơn vị tính x 1 (hoặc %)</t>
        </r>
      </text>
    </comment>
    <comment ref="F29" authorId="0">
      <text>
        <r>
          <rPr>
            <sz val="10"/>
            <rFont val="Arial"/>
            <family val="2"/>
          </rPr>
          <t>Ô chỉ tiêu có định dạng số. Đơn vị tính x 1 (hoặc %)</t>
        </r>
      </text>
    </comment>
    <comment ref="A31" authorId="0">
      <text>
        <r>
          <rPr>
            <sz val="10"/>
            <rFont val="Arial"/>
            <family val="2"/>
          </rPr>
          <t>Ô chỉ tiêu có định dạng số. Đơn vị tính x 1 (hoặc %)
Dữ liệu động đầu vào hợp lệ khi chỉ được thêm dòng trên ô này.</t>
        </r>
      </text>
    </comment>
    <comment ref="B31" authorId="0">
      <text>
        <r>
          <rPr>
            <sz val="10"/>
            <rFont val="Arial"/>
            <family val="2"/>
          </rPr>
          <t>Ô chỉ tiêu có định dạng ký tự
Dữ liệu động đầu vào hợp lệ khi chỉ được thêm dòng trên ô này.</t>
        </r>
      </text>
    </comment>
    <comment ref="C31" authorId="0">
      <text>
        <r>
          <rPr>
            <sz val="10"/>
            <rFont val="Arial"/>
            <family val="2"/>
          </rPr>
          <t>Ô chỉ tiêu có định dạng số. Đơn vị tính x 1 (hoặc %)
Dữ liệu động đầu vào hợp lệ khi chỉ được thêm dòng trên ô này.</t>
        </r>
      </text>
    </comment>
    <comment ref="D31" authorId="0">
      <text>
        <r>
          <rPr>
            <sz val="10"/>
            <rFont val="Arial"/>
            <family val="2"/>
          </rPr>
          <t>Ô chỉ tiêu có định dạng số. Đơn vị tính x 1 (hoặc %)
Dữ liệu động đầu vào hợp lệ khi chỉ được thêm dòng trên ô này.</t>
        </r>
      </text>
    </comment>
    <comment ref="E31" authorId="0">
      <text>
        <r>
          <rPr>
            <sz val="10"/>
            <rFont val="Arial"/>
            <family val="2"/>
          </rPr>
          <t>Ô chỉ tiêu có định dạng số. Đơn vị tính x 1 (hoặc %)
Dữ liệu động đầu vào hợp lệ khi chỉ được thêm dòng trên ô này.</t>
        </r>
      </text>
    </comment>
    <comment ref="F31" authorId="0">
      <text>
        <r>
          <rPr>
            <sz val="10"/>
            <rFont val="Arial"/>
            <family val="2"/>
          </rPr>
          <t>Ô chỉ tiêu có định dạng số. Đơn vị tính x 1 (hoặc %)
Dữ liệu động đầu vào hợp lệ khi chỉ được thêm dòng trên ô này.</t>
        </r>
      </text>
    </comment>
    <comment ref="D32" authorId="0">
      <text>
        <r>
          <rPr>
            <sz val="10"/>
            <rFont val="Arial"/>
            <family val="2"/>
          </rPr>
          <t>Ô chỉ tiêu có định dạng số. Đơn vị tính x 1 (hoặc %)</t>
        </r>
      </text>
    </comment>
    <comment ref="E32" authorId="0">
      <text>
        <r>
          <rPr>
            <sz val="10"/>
            <rFont val="Arial"/>
            <family val="2"/>
          </rPr>
          <t>Ô chỉ tiêu có định dạng số. Đơn vị tính x 1 (hoặc %)</t>
        </r>
      </text>
    </comment>
    <comment ref="F32" authorId="0">
      <text>
        <r>
          <rPr>
            <sz val="10"/>
            <rFont val="Arial"/>
            <family val="2"/>
          </rPr>
          <t>Ô chỉ tiêu có định dạng số. Đơn vị tính x 1 (hoặc %)</t>
        </r>
      </text>
    </comment>
    <comment ref="A34" authorId="0">
      <text>
        <r>
          <rPr>
            <sz val="10"/>
            <rFont val="Arial"/>
            <family val="2"/>
          </rPr>
          <t>Ô chỉ tiêu có định dạng số. Đơn vị tính x 1 (hoặc %)
Dữ liệu động đầu vào hợp lệ khi chỉ được thêm dòng trên ô này.</t>
        </r>
      </text>
    </comment>
    <comment ref="B34" authorId="0">
      <text>
        <r>
          <rPr>
            <sz val="10"/>
            <rFont val="Arial"/>
            <family val="2"/>
          </rPr>
          <t>Ô chỉ tiêu có định dạng ký tự
Dữ liệu động đầu vào hợp lệ khi chỉ được thêm dòng trên ô này.</t>
        </r>
      </text>
    </comment>
    <comment ref="C34" authorId="0">
      <text>
        <r>
          <rPr>
            <sz val="10"/>
            <rFont val="Arial"/>
            <family val="2"/>
          </rPr>
          <t>Ô chỉ tiêu có định dạng số. Đơn vị tính x 1 (hoặc %)
Dữ liệu động đầu vào hợp lệ khi chỉ được thêm dòng trên ô này.</t>
        </r>
      </text>
    </comment>
    <comment ref="D34" authorId="0">
      <text>
        <r>
          <rPr>
            <sz val="10"/>
            <rFont val="Arial"/>
            <family val="2"/>
          </rPr>
          <t>Ô chỉ tiêu có định dạng số. Đơn vị tính x 1 (hoặc %)
Dữ liệu động đầu vào hợp lệ khi chỉ được thêm dòng trên ô này.</t>
        </r>
      </text>
    </comment>
    <comment ref="E34" authorId="0">
      <text>
        <r>
          <rPr>
            <sz val="10"/>
            <rFont val="Arial"/>
            <family val="2"/>
          </rPr>
          <t>Ô chỉ tiêu có định dạng số. Đơn vị tính x 1 (hoặc %)
Dữ liệu động đầu vào hợp lệ khi chỉ được thêm dòng trên ô này.</t>
        </r>
      </text>
    </comment>
    <comment ref="F34" authorId="0">
      <text>
        <r>
          <rPr>
            <sz val="10"/>
            <rFont val="Arial"/>
            <family val="2"/>
          </rPr>
          <t>Ô chỉ tiêu có định dạng số. Đơn vị tính x 1 (hoặc %)
Dữ liệu động đầu vào hợp lệ khi chỉ được thêm dòng trên ô này.</t>
        </r>
      </text>
    </comment>
    <comment ref="D35" authorId="0">
      <text>
        <r>
          <rPr>
            <sz val="10"/>
            <rFont val="Arial"/>
            <family val="2"/>
          </rPr>
          <t>Ô chỉ tiêu có định dạng số. Đơn vị tính x 1 (hoặc %)</t>
        </r>
      </text>
    </comment>
    <comment ref="E35" authorId="0">
      <text>
        <r>
          <rPr>
            <sz val="10"/>
            <rFont val="Arial"/>
            <family val="2"/>
          </rPr>
          <t>Ô chỉ tiêu có định dạng số. Đơn vị tính x 1 (hoặc %)</t>
        </r>
      </text>
    </comment>
    <comment ref="F35" authorId="0">
      <text>
        <r>
          <rPr>
            <sz val="10"/>
            <rFont val="Arial"/>
            <family val="2"/>
          </rPr>
          <t>Ô chỉ tiêu có định dạng số. Đơn vị tính x 1 (hoặc %)</t>
        </r>
      </text>
    </comment>
    <comment ref="A37" authorId="0">
      <text>
        <r>
          <rPr>
            <sz val="10"/>
            <rFont val="Arial"/>
            <family val="2"/>
          </rPr>
          <t>Ô chỉ tiêu có định dạng số. Đơn vị tính x 1 (hoặc %)
Dữ liệu động đầu vào hợp lệ khi chỉ được thêm dòng trên ô này.</t>
        </r>
      </text>
    </comment>
    <comment ref="B37" authorId="0">
      <text>
        <r>
          <rPr>
            <sz val="10"/>
            <rFont val="Arial"/>
            <family val="2"/>
          </rPr>
          <t>Ô chỉ tiêu có định dạng ký tự
Dữ liệu động đầu vào hợp lệ khi chỉ được thêm dòng trên ô này.</t>
        </r>
      </text>
    </comment>
    <comment ref="C37" authorId="0">
      <text>
        <r>
          <rPr>
            <sz val="10"/>
            <rFont val="Arial"/>
            <family val="2"/>
          </rPr>
          <t>Ô chỉ tiêu có định dạng số. Đơn vị tính x 1 (hoặc %)
Dữ liệu động đầu vào hợp lệ khi chỉ được thêm dòng trên ô này.</t>
        </r>
      </text>
    </comment>
    <comment ref="D37" authorId="0">
      <text>
        <r>
          <rPr>
            <sz val="10"/>
            <rFont val="Arial"/>
            <family val="2"/>
          </rPr>
          <t>Ô chỉ tiêu có định dạng số. Đơn vị tính x 1 (hoặc %)
Dữ liệu động đầu vào hợp lệ khi chỉ được thêm dòng trên ô này.</t>
        </r>
      </text>
    </comment>
    <comment ref="E37" authorId="0">
      <text>
        <r>
          <rPr>
            <sz val="10"/>
            <rFont val="Arial"/>
            <family val="2"/>
          </rPr>
          <t>Ô chỉ tiêu có định dạng số. Đơn vị tính x 1 (hoặc %)
Dữ liệu động đầu vào hợp lệ khi chỉ được thêm dòng trên ô này.</t>
        </r>
      </text>
    </comment>
    <comment ref="F37" authorId="0">
      <text>
        <r>
          <rPr>
            <sz val="10"/>
            <rFont val="Arial"/>
            <family val="2"/>
          </rPr>
          <t>Ô chỉ tiêu có định dạng số. Đơn vị tính x 1 (hoặc %)
Dữ liệu động đầu vào hợp lệ khi chỉ được thêm dòng trên ô này.</t>
        </r>
      </text>
    </comment>
    <comment ref="D38" authorId="0">
      <text>
        <r>
          <rPr>
            <sz val="10"/>
            <rFont val="Arial"/>
            <family val="2"/>
          </rPr>
          <t>Ô chỉ tiêu có định dạng số. Đơn vị tính x 1 (hoặc %)</t>
        </r>
      </text>
    </comment>
    <comment ref="E38" authorId="0">
      <text>
        <r>
          <rPr>
            <sz val="10"/>
            <rFont val="Arial"/>
            <family val="2"/>
          </rPr>
          <t>Ô chỉ tiêu có định dạng số. Đơn vị tính x 1 (hoặc %)</t>
        </r>
      </text>
    </comment>
    <comment ref="F38" authorId="0">
      <text>
        <r>
          <rPr>
            <sz val="10"/>
            <rFont val="Arial"/>
            <family val="2"/>
          </rPr>
          <t>Ô chỉ tiêu có định dạng số. Đơn vị tính x 1 (hoặc %)</t>
        </r>
      </text>
    </comment>
    <comment ref="D39" authorId="0">
      <text>
        <r>
          <rPr>
            <sz val="10"/>
            <rFont val="Arial"/>
            <family val="2"/>
          </rPr>
          <t>Ô chỉ tiêu có định dạng số. Đơn vị tính x 1 (hoặc %)</t>
        </r>
      </text>
    </comment>
    <comment ref="E39" authorId="0">
      <text>
        <r>
          <rPr>
            <sz val="10"/>
            <rFont val="Arial"/>
            <family val="2"/>
          </rPr>
          <t>Ô chỉ tiêu có định dạng số. Đơn vị tính x 1 (hoặc %)</t>
        </r>
      </text>
    </comment>
    <comment ref="F39" authorId="0">
      <text>
        <r>
          <rPr>
            <sz val="10"/>
            <rFont val="Arial"/>
            <family val="2"/>
          </rPr>
          <t>Ô chỉ tiêu có định dạng số. Đơn vị tính x 1 (hoặc %)</t>
        </r>
      </text>
    </comment>
    <comment ref="D40" authorId="0">
      <text>
        <r>
          <rPr>
            <sz val="10"/>
            <rFont val="Arial"/>
            <family val="2"/>
          </rPr>
          <t>Ô chỉ tiêu có định dạng số. Đơn vị tính x 1 (hoặc %)</t>
        </r>
      </text>
    </comment>
    <comment ref="E40" authorId="0">
      <text>
        <r>
          <rPr>
            <sz val="10"/>
            <rFont val="Arial"/>
            <family val="2"/>
          </rPr>
          <t>Ô chỉ tiêu có định dạng số. Đơn vị tính x 1 (hoặc %)</t>
        </r>
      </text>
    </comment>
    <comment ref="F40" authorId="0">
      <text>
        <r>
          <rPr>
            <sz val="10"/>
            <rFont val="Arial"/>
            <family val="2"/>
          </rPr>
          <t>Ô chỉ tiêu có định dạng số. Đơn vị tính x 1 (hoặc %)</t>
        </r>
      </text>
    </comment>
    <comment ref="D41" authorId="0">
      <text>
        <r>
          <rPr>
            <sz val="10"/>
            <rFont val="Arial"/>
            <family val="2"/>
          </rPr>
          <t>Ô chỉ tiêu có định dạng số. Đơn vị tính x 1 (hoặc %)</t>
        </r>
      </text>
    </comment>
    <comment ref="E41" authorId="0">
      <text>
        <r>
          <rPr>
            <sz val="10"/>
            <rFont val="Arial"/>
            <family val="2"/>
          </rPr>
          <t>Ô chỉ tiêu có định dạng số. Đơn vị tính x 1 (hoặc %)</t>
        </r>
      </text>
    </comment>
    <comment ref="F41" authorId="0">
      <text>
        <r>
          <rPr>
            <sz val="10"/>
            <rFont val="Arial"/>
            <family val="2"/>
          </rPr>
          <t>Ô chỉ tiêu có định dạng số. Đơn vị tính x 1 (hoặc %)</t>
        </r>
      </text>
    </comment>
    <comment ref="D42" authorId="0">
      <text>
        <r>
          <rPr>
            <sz val="10"/>
            <rFont val="Arial"/>
            <family val="2"/>
          </rPr>
          <t>Ô chỉ tiêu có định dạng số. Đơn vị tính x 1 (hoặc %)</t>
        </r>
      </text>
    </comment>
    <comment ref="E42" authorId="0">
      <text>
        <r>
          <rPr>
            <sz val="10"/>
            <rFont val="Arial"/>
            <family val="2"/>
          </rPr>
          <t>Ô chỉ tiêu có định dạng số. Đơn vị tính x 1 (hoặc %)</t>
        </r>
      </text>
    </comment>
    <comment ref="F42" authorId="0">
      <text>
        <r>
          <rPr>
            <sz val="10"/>
            <rFont val="Arial"/>
            <family val="2"/>
          </rPr>
          <t>Ô chỉ tiêu có định dạng số. Đơn vị tính x 1 (hoặc %)</t>
        </r>
      </text>
    </comment>
    <comment ref="D43" authorId="0">
      <text>
        <r>
          <rPr>
            <sz val="10"/>
            <rFont val="Arial"/>
            <family val="2"/>
          </rPr>
          <t>Ô chỉ tiêu có định dạng số. Đơn vị tính x 1 (hoặc %)</t>
        </r>
      </text>
    </comment>
    <comment ref="E43" authorId="0">
      <text>
        <r>
          <rPr>
            <sz val="10"/>
            <rFont val="Arial"/>
            <family val="2"/>
          </rPr>
          <t>Ô chỉ tiêu có định dạng số. Đơn vị tính x 1 (hoặc %)</t>
        </r>
      </text>
    </comment>
    <comment ref="F43" authorId="0">
      <text>
        <r>
          <rPr>
            <sz val="10"/>
            <rFont val="Arial"/>
            <family val="2"/>
          </rPr>
          <t>Ô chỉ tiêu có định dạng số. Đơn vị tính x 1 (hoặc %)</t>
        </r>
      </text>
    </comment>
    <comment ref="D44" authorId="0">
      <text>
        <r>
          <rPr>
            <sz val="10"/>
            <rFont val="Arial"/>
            <family val="2"/>
          </rPr>
          <t>Ô chỉ tiêu có định dạng số. Đơn vị tính x 1 (hoặc %)</t>
        </r>
      </text>
    </comment>
    <comment ref="E44" authorId="0">
      <text>
        <r>
          <rPr>
            <sz val="10"/>
            <rFont val="Arial"/>
            <family val="2"/>
          </rPr>
          <t>Ô chỉ tiêu có định dạng số. Đơn vị tính x 1 (hoặc %)</t>
        </r>
      </text>
    </comment>
    <comment ref="F44" authorId="0">
      <text>
        <r>
          <rPr>
            <sz val="10"/>
            <rFont val="Arial"/>
            <family val="2"/>
          </rPr>
          <t>Ô chỉ tiêu có định dạng số. Đơn vị tính x 1 (hoặc %)</t>
        </r>
      </text>
    </comment>
    <comment ref="D45" authorId="0">
      <text>
        <r>
          <rPr>
            <sz val="10"/>
            <rFont val="Arial"/>
            <family val="2"/>
          </rPr>
          <t>Ô chỉ tiêu có định dạng số. Đơn vị tính x 1 (hoặc %)</t>
        </r>
      </text>
    </comment>
    <comment ref="E45" authorId="0">
      <text>
        <r>
          <rPr>
            <sz val="10"/>
            <rFont val="Arial"/>
            <family val="2"/>
          </rPr>
          <t>Ô chỉ tiêu có định dạng số. Đơn vị tính x 1 (hoặc %)</t>
        </r>
      </text>
    </comment>
    <comment ref="F45" authorId="0">
      <text>
        <r>
          <rPr>
            <sz val="10"/>
            <rFont val="Arial"/>
            <family val="2"/>
          </rPr>
          <t>Ô chỉ tiêu có định dạng số. Đơn vị tính x 1 (hoặc %)</t>
        </r>
      </text>
    </comment>
    <comment ref="D46" authorId="0">
      <text>
        <r>
          <rPr>
            <sz val="10"/>
            <rFont val="Arial"/>
            <family val="2"/>
          </rPr>
          <t>Ô chỉ tiêu có định dạng số. Đơn vị tính x 1 (hoặc %)</t>
        </r>
      </text>
    </comment>
    <comment ref="E46" authorId="0">
      <text>
        <r>
          <rPr>
            <sz val="10"/>
            <rFont val="Arial"/>
            <family val="2"/>
          </rPr>
          <t>Ô chỉ tiêu có định dạng số. Đơn vị tính x 1 (hoặc %)</t>
        </r>
      </text>
    </comment>
    <comment ref="F46" authorId="0">
      <text>
        <r>
          <rPr>
            <sz val="10"/>
            <rFont val="Arial"/>
            <family val="2"/>
          </rPr>
          <t>Ô chỉ tiêu có định dạng số. Đơn vị tính x 1 (hoặc %)</t>
        </r>
      </text>
    </comment>
    <comment ref="D47" authorId="0">
      <text>
        <r>
          <rPr>
            <sz val="10"/>
            <rFont val="Arial"/>
            <family val="2"/>
          </rPr>
          <t>Ô chỉ tiêu có định dạng số. Đơn vị tính x 1 (hoặc %)</t>
        </r>
      </text>
    </comment>
    <comment ref="E47" authorId="0">
      <text>
        <r>
          <rPr>
            <sz val="10"/>
            <rFont val="Arial"/>
            <family val="2"/>
          </rPr>
          <t>Ô chỉ tiêu có định dạng số. Đơn vị tính x 1 (hoặc %)</t>
        </r>
      </text>
    </comment>
    <comment ref="F47" authorId="0">
      <text>
        <r>
          <rPr>
            <sz val="10"/>
            <rFont val="Arial"/>
            <family val="2"/>
          </rPr>
          <t>Ô chỉ tiêu có định dạng số. Đơn vị tính x 1 (hoặc %)</t>
        </r>
      </text>
    </comment>
    <comment ref="D48" authorId="0">
      <text>
        <r>
          <rPr>
            <sz val="10"/>
            <rFont val="Arial"/>
            <family val="2"/>
          </rPr>
          <t>Ô chỉ tiêu có định dạng số. Đơn vị tính x 1 (hoặc %)</t>
        </r>
      </text>
    </comment>
    <comment ref="E48" authorId="0">
      <text>
        <r>
          <rPr>
            <sz val="10"/>
            <rFont val="Arial"/>
            <family val="2"/>
          </rPr>
          <t>Ô chỉ tiêu có định dạng số. Đơn vị tính x 1 (hoặc %)</t>
        </r>
      </text>
    </comment>
    <comment ref="F48" authorId="0">
      <text>
        <r>
          <rPr>
            <sz val="10"/>
            <rFont val="Arial"/>
            <family val="2"/>
          </rPr>
          <t>Ô chỉ tiêu có định dạng số. Đơn vị tính x 1 (hoặc %)</t>
        </r>
      </text>
    </comment>
    <comment ref="D49" authorId="0">
      <text>
        <r>
          <rPr>
            <sz val="10"/>
            <rFont val="Arial"/>
            <family val="2"/>
          </rPr>
          <t>Ô chỉ tiêu có định dạng số. Đơn vị tính x 1 (hoặc %)</t>
        </r>
      </text>
    </comment>
    <comment ref="E49" authorId="0">
      <text>
        <r>
          <rPr>
            <sz val="10"/>
            <rFont val="Arial"/>
            <family val="2"/>
          </rPr>
          <t>Ô chỉ tiêu có định dạng số. Đơn vị tính x 1 (hoặc %)</t>
        </r>
      </text>
    </comment>
    <comment ref="F49" authorId="0">
      <text>
        <r>
          <rPr>
            <sz val="10"/>
            <rFont val="Arial"/>
            <family val="2"/>
          </rPr>
          <t>Ô chỉ tiêu có định dạng số. Đơn vị tính x 1 (hoặc %)</t>
        </r>
      </text>
    </comment>
    <comment ref="D50" authorId="0">
      <text>
        <r>
          <rPr>
            <sz val="10"/>
            <rFont val="Arial"/>
            <family val="2"/>
          </rPr>
          <t>Ô chỉ tiêu có định dạng số. Đơn vị tính x 1 (hoặc %)</t>
        </r>
      </text>
    </comment>
    <comment ref="E50" authorId="0">
      <text>
        <r>
          <rPr>
            <sz val="10"/>
            <rFont val="Arial"/>
            <family val="2"/>
          </rPr>
          <t>Ô chỉ tiêu có định dạng số. Đơn vị tính x 1 (hoặc %)</t>
        </r>
      </text>
    </comment>
    <comment ref="F50" authorId="0">
      <text>
        <r>
          <rPr>
            <sz val="10"/>
            <rFont val="Arial"/>
            <family val="2"/>
          </rPr>
          <t>Ô chỉ tiêu có định dạng số. Đơn vị tính x 1 (hoặc %)</t>
        </r>
      </text>
    </comment>
    <comment ref="F26" authorId="0">
      <text>
        <r>
          <rPr>
            <sz val="10"/>
            <rFont val="Arial"/>
            <family val="2"/>
          </rPr>
          <t>Ô chỉ tiêu có định dạng số. Đơn vị tính x 1 (hoặc %)
Dữ liệu động đầu vào hợp lệ khi chỉ được thêm dòng trên ô này.</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A22" authorId="0">
      <text>
        <r>
          <rPr>
            <sz val="10"/>
            <rFont val="Arial"/>
            <family val="0"/>
          </rPr>
          <t>Ô chỉ tiêu có định dạng số. Đơn vị tính x 1 (hoặc %)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G22"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G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G26" authorId="0">
      <text>
        <r>
          <rPr>
            <sz val="10"/>
            <rFont val="Arial"/>
            <family val="0"/>
          </rPr>
          <t>Ô chỉ tiêu có định dạng số. Đơn vị tính x 1 (hoặc %)
Dữ liệu động đầu vào hợp lệ khi chỉ được thêm dòng trên ô này.</t>
        </r>
      </text>
    </comment>
    <comment ref="A30" authorId="0">
      <text>
        <r>
          <rPr>
            <sz val="10"/>
            <rFont val="Arial"/>
            <family val="0"/>
          </rPr>
          <t>Ô chỉ tiêu có định dạng ký tự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ký tự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
Dữ liệu động đầu vào hợp lệ khi chỉ được thêm dòng trên ô này.</t>
        </r>
      </text>
    </comment>
    <comment ref="G30"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G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G32" authorId="0">
      <text>
        <r>
          <rPr>
            <sz val="10"/>
            <rFont val="Arial"/>
            <family val="0"/>
          </rPr>
          <t>Ô chỉ tiêu có định dạng số. Đơn vị tính x 1 (hoặc %)</t>
        </r>
      </text>
    </comment>
    <comment ref="C12"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2"/>
          </rPr>
          <t>Ô chỉ tiêu có định dạng số. Đơn vị tính x 1 (hoặc %)</t>
        </r>
      </text>
    </comment>
    <comment ref="E2"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D4" authorId="0">
      <text>
        <r>
          <rPr>
            <sz val="10"/>
            <rFont val="Arial"/>
            <family val="2"/>
          </rPr>
          <t>Ô chỉ tiêu có định dạng số. Đơn vị tính x 1 (hoặc %)</t>
        </r>
      </text>
    </comment>
    <comment ref="E4" authorId="0">
      <text>
        <r>
          <rPr>
            <sz val="10"/>
            <rFont val="Arial"/>
            <family val="2"/>
          </rPr>
          <t>Ô chỉ tiêu có định dạng số. Đơn vị tính x 1 (hoặc %)</t>
        </r>
      </text>
    </comment>
    <comment ref="D5" authorId="0">
      <text>
        <r>
          <rPr>
            <sz val="10"/>
            <rFont val="Arial"/>
            <family val="2"/>
          </rPr>
          <t>Ô chỉ tiêu có định dạng số. Đơn vị tính x 1 (hoặc %)</t>
        </r>
      </text>
    </comment>
    <comment ref="E5" authorId="0">
      <text>
        <r>
          <rPr>
            <sz val="10"/>
            <rFont val="Arial"/>
            <family val="2"/>
          </rPr>
          <t>Ô chỉ tiêu có định dạng số. Đơn vị tính x 1 (hoặc %)</t>
        </r>
      </text>
    </comment>
    <comment ref="D6" authorId="0">
      <text>
        <r>
          <rPr>
            <sz val="10"/>
            <rFont val="Arial"/>
            <family val="2"/>
          </rPr>
          <t>Ô chỉ tiêu có định dạng số. Đơn vị tính x 1 (hoặc %)</t>
        </r>
      </text>
    </comment>
    <comment ref="E6" authorId="0">
      <text>
        <r>
          <rPr>
            <sz val="10"/>
            <rFont val="Arial"/>
            <family val="2"/>
          </rPr>
          <t>Ô chỉ tiêu có định dạng số. Đơn vị tính x 1 (hoặc %)</t>
        </r>
      </text>
    </comment>
    <comment ref="D7" authorId="0">
      <text>
        <r>
          <rPr>
            <sz val="10"/>
            <rFont val="Arial"/>
            <family val="2"/>
          </rPr>
          <t>Ô chỉ tiêu có định dạng số. Đơn vị tính x 1 (hoặc %)</t>
        </r>
      </text>
    </comment>
    <comment ref="E7" authorId="0">
      <text>
        <r>
          <rPr>
            <sz val="10"/>
            <rFont val="Arial"/>
            <family val="2"/>
          </rPr>
          <t>Ô chỉ tiêu có định dạng số. Đơn vị tính x 1 (hoặc %)</t>
        </r>
      </text>
    </comment>
    <comment ref="D8" authorId="0">
      <text>
        <r>
          <rPr>
            <sz val="10"/>
            <rFont val="Arial"/>
            <family val="2"/>
          </rPr>
          <t>Ô chỉ tiêu có định dạng số. Đơn vị tính x 1 (hoặc %)</t>
        </r>
      </text>
    </comment>
    <comment ref="E8" authorId="0">
      <text>
        <r>
          <rPr>
            <sz val="10"/>
            <rFont val="Arial"/>
            <family val="2"/>
          </rPr>
          <t>Ô chỉ tiêu có định dạng số. Đơn vị tính x 1 (hoặc %)</t>
        </r>
      </text>
    </comment>
    <comment ref="D9" authorId="0">
      <text>
        <r>
          <rPr>
            <sz val="10"/>
            <rFont val="Arial"/>
            <family val="2"/>
          </rPr>
          <t>Ô chỉ tiêu có định dạng số. Đơn vị tính x 1 (hoặc %)</t>
        </r>
      </text>
    </comment>
    <comment ref="E9" authorId="0">
      <text>
        <r>
          <rPr>
            <sz val="10"/>
            <rFont val="Arial"/>
            <family val="2"/>
          </rPr>
          <t>Ô chỉ tiêu có định dạng số. Đơn vị tính x 1 (hoặc %)</t>
        </r>
      </text>
    </comment>
    <comment ref="D10" authorId="0">
      <text>
        <r>
          <rPr>
            <sz val="10"/>
            <rFont val="Arial"/>
            <family val="2"/>
          </rPr>
          <t>Ô chỉ tiêu có định dạng số. Đơn vị tính x 1 (hoặc %)</t>
        </r>
      </text>
    </comment>
    <comment ref="E10" authorId="0">
      <text>
        <r>
          <rPr>
            <sz val="10"/>
            <rFont val="Arial"/>
            <family val="2"/>
          </rPr>
          <t>Ô chỉ tiêu có định dạng số. Đơn vị tính x 1 (hoặc %)</t>
        </r>
      </text>
    </comment>
    <comment ref="D11" authorId="0">
      <text>
        <r>
          <rPr>
            <sz val="10"/>
            <rFont val="Arial"/>
            <family val="2"/>
          </rPr>
          <t>Ô chỉ tiêu có định dạng số. Đơn vị tính x 1 (hoặc %)</t>
        </r>
      </text>
    </comment>
    <comment ref="E11" authorId="0">
      <text>
        <r>
          <rPr>
            <sz val="10"/>
            <rFont val="Arial"/>
            <family val="2"/>
          </rPr>
          <t>Ô chỉ tiêu có định dạng số. Đơn vị tính x 1 (hoặc %)</t>
        </r>
      </text>
    </comment>
    <comment ref="D12" authorId="0">
      <text>
        <r>
          <rPr>
            <sz val="10"/>
            <rFont val="Arial"/>
            <family val="2"/>
          </rPr>
          <t>Ô chỉ tiêu có định dạng số. Đơn vị tính x 1 (hoặc %)</t>
        </r>
      </text>
    </comment>
    <comment ref="E12" authorId="0">
      <text>
        <r>
          <rPr>
            <sz val="10"/>
            <rFont val="Arial"/>
            <family val="2"/>
          </rPr>
          <t>Ô chỉ tiêu có định dạng số. Đơn vị tính x 1 (hoặc %)</t>
        </r>
      </text>
    </comment>
    <comment ref="D13" authorId="0">
      <text>
        <r>
          <rPr>
            <sz val="10"/>
            <rFont val="Arial"/>
            <family val="2"/>
          </rPr>
          <t>Ô chỉ tiêu có định dạng số. Đơn vị tính x 1 (hoặc %)</t>
        </r>
      </text>
    </comment>
    <comment ref="E13" authorId="0">
      <text>
        <r>
          <rPr>
            <sz val="10"/>
            <rFont val="Arial"/>
            <family val="2"/>
          </rPr>
          <t>Ô chỉ tiêu có định dạng số. Đơn vị tính x 1 (hoặc %)</t>
        </r>
      </text>
    </comment>
    <comment ref="D14" authorId="0">
      <text>
        <r>
          <rPr>
            <sz val="10"/>
            <rFont val="Arial"/>
            <family val="2"/>
          </rPr>
          <t>Ô chỉ tiêu có định dạng số. Đơn vị tính x 1 (hoặc %)</t>
        </r>
      </text>
    </comment>
    <comment ref="E14" authorId="0">
      <text>
        <r>
          <rPr>
            <sz val="10"/>
            <rFont val="Arial"/>
            <family val="2"/>
          </rPr>
          <t>Ô chỉ tiêu có định dạng số. Đơn vị tính x 1 (hoặc %)</t>
        </r>
      </text>
    </comment>
    <comment ref="D15" authorId="0">
      <text>
        <r>
          <rPr>
            <sz val="10"/>
            <rFont val="Arial"/>
            <family val="2"/>
          </rPr>
          <t>Ô chỉ tiêu có định dạng số. Đơn vị tính x 1 (hoặc %)</t>
        </r>
      </text>
    </comment>
    <comment ref="E15" authorId="0">
      <text>
        <r>
          <rPr>
            <sz val="10"/>
            <rFont val="Arial"/>
            <family val="2"/>
          </rPr>
          <t>Ô chỉ tiêu có định dạng số. Đơn vị tính x 1 (hoặc %)</t>
        </r>
      </text>
    </comment>
    <comment ref="D16" authorId="0">
      <text>
        <r>
          <rPr>
            <sz val="10"/>
            <rFont val="Arial"/>
            <family val="2"/>
          </rPr>
          <t>Ô chỉ tiêu có định dạng số. Đơn vị tính x 1 (hoặc %)</t>
        </r>
      </text>
    </comment>
    <comment ref="E16" authorId="0">
      <text>
        <r>
          <rPr>
            <sz val="10"/>
            <rFont val="Arial"/>
            <family val="2"/>
          </rPr>
          <t>Ô chỉ tiêu có định dạng số. Đơn vị tính x 1 (hoặc %)</t>
        </r>
      </text>
    </comment>
    <comment ref="D17" authorId="0">
      <text>
        <r>
          <rPr>
            <sz val="10"/>
            <rFont val="Arial"/>
            <family val="2"/>
          </rPr>
          <t>Ô chỉ tiêu có định dạng số. Đơn vị tính x 1 (hoặc %)</t>
        </r>
      </text>
    </comment>
    <comment ref="E17" authorId="0">
      <text>
        <r>
          <rPr>
            <sz val="10"/>
            <rFont val="Arial"/>
            <family val="2"/>
          </rPr>
          <t>Ô chỉ tiêu có định dạng số. Đơn vị tính x 1 (hoặc %)</t>
        </r>
      </text>
    </comment>
    <comment ref="D18" authorId="0">
      <text>
        <r>
          <rPr>
            <sz val="10"/>
            <rFont val="Arial"/>
            <family val="2"/>
          </rPr>
          <t>Ô chỉ tiêu có định dạng số. Đơn vị tính x 1 (hoặc %)</t>
        </r>
      </text>
    </comment>
    <comment ref="E18" authorId="0">
      <text>
        <r>
          <rPr>
            <sz val="10"/>
            <rFont val="Arial"/>
            <family val="2"/>
          </rPr>
          <t>Ô chỉ tiêu có định dạng số. Đơn vị tính x 1 (hoặc %)</t>
        </r>
      </text>
    </comment>
    <comment ref="D19" authorId="0">
      <text>
        <r>
          <rPr>
            <sz val="10"/>
            <rFont val="Arial"/>
            <family val="2"/>
          </rPr>
          <t>Ô chỉ tiêu có định dạng số. Đơn vị tính x 1 (hoặc %)</t>
        </r>
      </text>
    </comment>
    <comment ref="E19" authorId="0">
      <text>
        <r>
          <rPr>
            <sz val="10"/>
            <rFont val="Arial"/>
            <family val="2"/>
          </rPr>
          <t>Ô chỉ tiêu có định dạng số. Đơn vị tính x 1 (hoặc %)</t>
        </r>
      </text>
    </comment>
    <comment ref="D20" authorId="0">
      <text>
        <r>
          <rPr>
            <sz val="10"/>
            <rFont val="Arial"/>
            <family val="2"/>
          </rPr>
          <t>Ô chỉ tiêu có định dạng số. Đơn vị tính x 1 (hoặc %)</t>
        </r>
      </text>
    </comment>
    <comment ref="E20" authorId="0">
      <text>
        <r>
          <rPr>
            <sz val="10"/>
            <rFont val="Arial"/>
            <family val="2"/>
          </rPr>
          <t>Ô chỉ tiêu có định dạng số. Đơn vị tính x 1 (hoặc %)</t>
        </r>
      </text>
    </comment>
    <comment ref="D21" authorId="0">
      <text>
        <r>
          <rPr>
            <sz val="10"/>
            <rFont val="Arial"/>
            <family val="2"/>
          </rPr>
          <t>Ô chỉ tiêu có định dạng số. Đơn vị tính x 1 (hoặc %)</t>
        </r>
      </text>
    </comment>
    <comment ref="E21" authorId="0">
      <text>
        <r>
          <rPr>
            <sz val="10"/>
            <rFont val="Arial"/>
            <family val="2"/>
          </rPr>
          <t>Ô chỉ tiêu có định dạng số. Đơn vị tính x 1 (hoặc %)</t>
        </r>
      </text>
    </comment>
    <comment ref="D22" authorId="0">
      <text>
        <r>
          <rPr>
            <sz val="10"/>
            <rFont val="Arial"/>
            <family val="2"/>
          </rPr>
          <t>Ô chỉ tiêu có định dạng số. Đơn vị tính x 1 (hoặc %)</t>
        </r>
      </text>
    </comment>
    <comment ref="E22" authorId="0">
      <text>
        <r>
          <rPr>
            <sz val="10"/>
            <rFont val="Arial"/>
            <family val="2"/>
          </rPr>
          <t>Ô chỉ tiêu có định dạng số. Đơn vị tính x 1 (hoặc %)</t>
        </r>
      </text>
    </comment>
    <comment ref="D23" authorId="0">
      <text>
        <r>
          <rPr>
            <sz val="10"/>
            <rFont val="Arial"/>
            <family val="2"/>
          </rPr>
          <t>Ô chỉ tiêu có định dạng số. Đơn vị tính x 1 (hoặc %)</t>
        </r>
      </text>
    </comment>
    <comment ref="E23" authorId="0">
      <text>
        <r>
          <rPr>
            <sz val="10"/>
            <rFont val="Arial"/>
            <family val="2"/>
          </rPr>
          <t>Ô chỉ tiêu có định dạng số. Đơn vị tính x 1 (hoặc %)</t>
        </r>
      </text>
    </comment>
    <comment ref="D24" authorId="0">
      <text>
        <r>
          <rPr>
            <sz val="10"/>
            <rFont val="Arial"/>
            <family val="2"/>
          </rPr>
          <t>Ô chỉ tiêu có định dạng số. Đơn vị tính x 1 (hoặc %)</t>
        </r>
      </text>
    </comment>
    <comment ref="E24" authorId="0">
      <text>
        <r>
          <rPr>
            <sz val="10"/>
            <rFont val="Arial"/>
            <family val="2"/>
          </rPr>
          <t>Ô chỉ tiêu có định dạng số. Đơn vị tính x 1 (hoặc %)</t>
        </r>
      </text>
    </comment>
    <comment ref="D25" authorId="0">
      <text>
        <r>
          <rPr>
            <sz val="10"/>
            <rFont val="Arial"/>
            <family val="2"/>
          </rPr>
          <t>Ô chỉ tiêu có định dạng số. Đơn vị tính %</t>
        </r>
      </text>
    </comment>
    <comment ref="E25" authorId="0">
      <text>
        <r>
          <rPr>
            <sz val="10"/>
            <rFont val="Arial"/>
            <family val="2"/>
          </rPr>
          <t>Ô chỉ tiêu có định dạng số. Đơn vị tính %</t>
        </r>
      </text>
    </comment>
    <comment ref="D26" authorId="0">
      <text>
        <r>
          <rPr>
            <sz val="10"/>
            <rFont val="Arial"/>
            <family val="2"/>
          </rPr>
          <t>Ô chỉ tiêu có định dạng số. Đơn vị tính %</t>
        </r>
      </text>
    </comment>
    <comment ref="E26" authorId="0">
      <text>
        <r>
          <rPr>
            <sz val="10"/>
            <rFont val="Arial"/>
            <family val="2"/>
          </rPr>
          <t>Ô chỉ tiêu có định dạng số. Đơn vị tính %</t>
        </r>
      </text>
    </comment>
    <comment ref="D27" authorId="0">
      <text>
        <r>
          <rPr>
            <sz val="10"/>
            <rFont val="Arial"/>
            <family val="2"/>
          </rPr>
          <t>Ô chỉ tiêu có định dạng số. Đơn vị tính %</t>
        </r>
      </text>
    </comment>
    <comment ref="E27" authorId="0">
      <text>
        <r>
          <rPr>
            <sz val="10"/>
            <rFont val="Arial"/>
            <family val="2"/>
          </rPr>
          <t>Ô chỉ tiêu có định dạng số. Đơn vị tính %</t>
        </r>
      </text>
    </comment>
    <comment ref="D28" authorId="0">
      <text>
        <r>
          <rPr>
            <sz val="10"/>
            <rFont val="Arial"/>
            <family val="2"/>
          </rPr>
          <t>Ô chỉ tiêu có định dạng số. Đơn vị tính x 1 (hoặc %)</t>
        </r>
      </text>
    </comment>
    <comment ref="D29" authorId="0">
      <text>
        <r>
          <rPr>
            <sz val="10"/>
            <rFont val="Arial"/>
            <family val="2"/>
          </rPr>
          <t>Ô chỉ tiêu có định dạng số. Đơn vị tính x 1 (hoặc %)</t>
        </r>
      </text>
    </comment>
    <comment ref="E29" authorId="0">
      <text>
        <r>
          <rPr>
            <sz val="10"/>
            <rFont val="Arial"/>
            <family val="2"/>
          </rPr>
          <t>Ô chỉ tiêu có định dạng số. Đơn vị tính x 1 (hoặc %)</t>
        </r>
      </text>
    </comment>
    <comment ref="D30" authorId="0">
      <text>
        <r>
          <rPr>
            <sz val="10"/>
            <rFont val="Arial"/>
            <family val="2"/>
          </rPr>
          <t>Ô chỉ tiêu có định dạng số. Đơn vị tính x 1 (hoặc %)</t>
        </r>
      </text>
    </comment>
    <comment ref="E30" authorId="0">
      <text>
        <r>
          <rPr>
            <sz val="10"/>
            <rFont val="Arial"/>
            <family val="2"/>
          </rPr>
          <t>Ô chỉ tiêu có định dạng số. Đơn vị tính x 1 (hoặc %)</t>
        </r>
      </text>
    </comment>
    <comment ref="E28" authorId="0">
      <text>
        <r>
          <rPr>
            <sz val="10"/>
            <rFont val="Arial"/>
            <family val="2"/>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<sst xmlns="http://schemas.openxmlformats.org/spreadsheetml/2006/main" count="1510" uniqueCount="349">
  <si>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</si>
  <si>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</si>
  <si>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</si>
  <si>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</si>
  <si>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</si>
  <si>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</si>
  <si>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</si>
  <si>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</si>
  <si>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</si>
  <si>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</si>
  <si>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</si>
  <si>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</si>
  <si>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</si>
  <si>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</si>
  <si>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</si>
  <si>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</si>
  <si>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</si>
  <si>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</si>
  <si>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</si>
  <si>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</si>
  <si>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</si>
  <si>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</si>
  <si>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</si>
  <si>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</si>
  <si>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</si>
  <si>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</si>
  <si>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</si>
  <si>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</si>
  <si>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</si>
  <si>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</si>
  <si>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</si>
  <si>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</si>
  <si>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</si>
  <si>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</si>
  <si>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</si>
  <si>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</si>
  <si>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</si>
  <si>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</si>
  <si>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</si>
  <si>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</si>
  <si>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</si>
  <si>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</si>
  <si>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</si>
  <si>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</si>
  <si>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</si>
  <si>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</si>
  <si>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</si>
  <si>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</si>
  <si>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</si>
  <si>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</si>
  <si>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</si>
  <si>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</si>
  <si>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</si>
  <si>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</si>
  <si>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</si>
  <si>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</si>
  <si>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</si>
  <si>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</si>
  <si>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</si>
  <si>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</si>
  <si>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</si>
  <si>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</si>
  <si>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</si>
  <si>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</si>
  <si>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</si>
  <si>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</si>
  <si>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</si>
  <si>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</si>
  <si>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</si>
  <si>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</si>
  <si>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</si>
  <si>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</si>
  <si>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</si>
  <si>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</si>
  <si>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</si>
  <si>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</si>
  <si>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</si>
  <si>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</si>
  <si>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</si>
  <si>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</si>
  <si>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</si>
  <si>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</si>
  <si>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</si>
  <si>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</si>
  <si>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</si>
  <si>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</si>
  <si>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</si>
  <si>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</si>
  <si>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</si>
  <si>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</si>
  <si>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</si>
  <si>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</si>
  <si>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</si>
  <si>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</si>
  <si>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</si>
  <si>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</si>
  <si>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</si>
  <si>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</si>
  <si>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</si>
  <si>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</si>
  <si>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</si>
  <si>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</si>
  <si>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</si>
  <si>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</si>
  <si>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</si>
  <si>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</si>
  <si>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</si>
  <si>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</si>
  <si>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</si>
  <si>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</si>
  <si>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</si>
  <si>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</si>
  <si>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</si>
  <si>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</si>
  <si>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</si>
  <si>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</si>
  <si>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</si>
  <si>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</si>
  <si>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</si>
  <si>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</si>
  <si>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</si>
  <si>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</si>
  <si>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</si>
  <si>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</si>
  <si>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</si>
  <si>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</si>
  <si>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</si>
  <si>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</si>
  <si>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</si>
  <si>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</si>
  <si>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</si>
  <si>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</si>
  <si>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</si>
  <si>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</si>
  <si>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</si>
  <si>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</si>
  <si>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</si>
  <si>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</si>
  <si>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</si>
  <si>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</si>
  <si>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</si>
  <si>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</si>
  <si>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</si>
  <si>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</si>
  <si>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</si>
  <si>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</si>
  <si>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</si>
  <si>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</si>
  <si>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</si>
  <si>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</si>
  <si>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</si>
  <si>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</si>
  <si>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</si>
  <si>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</si>
  <si>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</si>
  <si>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</si>
  <si>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</si>
  <si>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</si>
  <si>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</si>
  <si>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</si>
  <si>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</si>
  <si>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</si>
  <si>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</si>
  <si>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</si>
  <si>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</si>
  <si>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</si>
  <si>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</si>
  <si>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</si>
  <si>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</si>
  <si>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</si>
  <si>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</si>
  <si>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</si>
  <si>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</si>
  <si>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</si>
  <si>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</si>
  <si>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</si>
  <si>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</si>
  <si>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</si>
  <si>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</si>
  <si>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</si>
  <si>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</si>
  <si>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</si>
  <si>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</si>
  <si>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</si>
  <si>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</si>
  <si>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</si>
  <si>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</si>
  <si>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</si>
  <si>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</si>
  <si>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</si>
  <si>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</si>
  <si>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</si>
  <si>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</si>
  <si>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</si>
  <si>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</si>
  <si>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</si>
  <si>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</si>
  <si>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</si>
  <si>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</si>
  <si>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</si>
  <si>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</si>
  <si>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</si>
  <si>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</si>
  <si>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</si>
  <si>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</si>
  <si>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</si>
  <si>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</si>
  <si>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</si>
  <si>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</si>
  <si>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</si>
  <si>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</si>
  <si>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</si>
  <si>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</si>
  <si>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</si>
  <si>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</si>
  <si>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</si>
  <si>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</si>
  <si>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</si>
  <si>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</si>
  <si>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</si>
  <si>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</si>
  <si>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</si>
  <si>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</si>
  <si>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</si>
  <si>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</si>
  <si>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</si>
  <si>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</si>
  <si>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</si>
  <si>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</si>
  <si>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</si>
  <si>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</si>
  <si>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</si>
  <si>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</si>
  <si>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</si>
  <si>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</si>
  <si>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</si>
  <si>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</si>
  <si>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</si>
  <si>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</si>
  <si>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</si>
  <si>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</si>
  <si>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</si>
  <si>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</si>
  <si>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</si>
  <si>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</si>
  <si>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</si>
  <si>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</si>
  <si>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</si>
  <si>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</si>
  <si>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</si>
  <si>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</si>
  <si>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</si>
  <si>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</si>
  <si>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</si>
  <si>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</si>
  <si>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</si>
  <si>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</si>
  <si>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</si>
  <si>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</si>
  <si>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</si>
  <si>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</si>
  <si>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</si>
  <si>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</si>
  <si>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</si>
  <si>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</si>
  <si>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</si>
  <si>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</si>
  <si>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</si>
  <si>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</si>
  <si>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</si>
  <si>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</si>
  <si>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</si>
  <si>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</si>
  <si>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</si>
  <si>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</si>
  <si>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</si>
  <si>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</si>
  <si>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</si>
  <si>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</si>
  <si>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</si>
  <si>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</si>
  <si>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</si>
  <si>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</si>
  <si>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</si>
  <si>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</si>
  <si>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</si>
  <si>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</si>
  <si>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</si>
  <si>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</si>
  <si>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</si>
  <si>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</si>
  <si>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</si>
  <si>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</si>
  <si>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</si>
  <si>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</si>
  <si>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</si>
  <si>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</si>
  <si>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</si>
  <si>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</si>
  <si>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</si>
  <si>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</si>
  <si>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</si>
  <si>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</si>
  <si>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</si>
  <si>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</si>
  <si>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</si>
  <si>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</si>
  <si>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</si>
  <si>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</si>
  <si>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</si>
  <si>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</si>
  <si>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</si>
  <si>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</si>
  <si>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</si>
  <si>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</si>
  <si>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</si>
  <si>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</si>
  <si>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</si>
  <si>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</si>
  <si>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</si>
  <si>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</si>
  <si>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</si>
  <si>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</si>
  <si>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</si>
  <si>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</si>
  <si>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</si>
  <si>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</si>
  <si>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</si>
  <si>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</si>
  <si>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</si>
  <si>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</si>
  <si>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</si>
  <si>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</si>
  <si>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</si>
  <si>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</si>
  <si>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</si>
  <si>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</si>
  <si>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TNHH MTV Quản lý Quỹ Ngân hàng Công Thương Việt Nam</t>
  </si>
  <si>
    <t>2. Tên Ngân hàng giám sát: Ngân Hàng TMCP Đầu tư và Phát triển Việt Nam - Chi nhánh Hà Thành</t>
  </si>
  <si>
    <t>3. Tên Quỹ: Quỹ đầu tư trái phiếu Ngân hàng Công Thương Việt Nam</t>
  </si>
  <si>
    <t>2251.1</t>
  </si>
  <si>
    <t>2251.2</t>
  </si>
  <si>
    <t xml:space="preserve">KBC121020       </t>
  </si>
  <si>
    <t xml:space="preserve">TN1122016       </t>
  </si>
  <si>
    <t>Tiền mua CCQ của NĐT</t>
  </si>
  <si>
    <t>Giấy tờ có giá</t>
  </si>
  <si>
    <t>2260.1</t>
  </si>
  <si>
    <t>2260.2</t>
  </si>
  <si>
    <t>4. Ngày lập báo cáo: Ngày 06 tháng 03 năm 2023</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</si>
</sst>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_);_(* \(#,##0\);_(* &quot;-&quot;??_);_(@_)"/>
    <numFmt numFmtId="179" formatCode="_(* #,##0.000_);_(* \(#,##0.000\);_(* &quot;-&quot;??_);_(@_)"/>
    <numFmt numFmtId="180" formatCode="_(* #,##0.0000_);_(* \(#,##0.0000\);_(* &quot;-&quot;??_);_(@_)"/>
    <numFmt numFmtId="181" formatCode="_(* #,##0.0_);_(* \(#,##0.0\);_(* &quot;-&quot;??_);_(@_)"/>
    <numFmt numFmtId="182" formatCode="_(* #,##0.00000_);_(* \(#,##0.00000\);_(* &quot;-&quot;??_);_(@_)"/>
  </numFmts>
  <fonts count="41">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177"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175" fontId="0" fillId="0" borderId="0" applyFont="0" applyFill="0" applyBorder="0" applyAlignment="0" applyProtection="0"/>
    <xf numFmtId="0" fontId="27" fillId="28" borderId="2"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3">
    <xf numFmtId="0" fontId="0" fillId="0" borderId="0" xfId="0" applyAlignment="1">
      <alignment/>
    </xf>
    <xf numFmtId="0" fontId="3" fillId="0" borderId="10" xfId="0" applyFont="1" applyBorder="1" applyAlignment="1">
      <alignment horizontal="center" vertical="justify"/>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0" fontId="1" fillId="0" borderId="0" xfId="0" applyFont="1" applyAlignment="1">
      <alignment horizontal="right"/>
    </xf>
    <xf numFmtId="0" fontId="1" fillId="0" borderId="10" xfId="0" applyFont="1" applyBorder="1" applyAlignment="1">
      <alignment horizontal="center"/>
    </xf>
    <xf numFmtId="0" fontId="1" fillId="0" borderId="10" xfId="0" applyFont="1" applyBorder="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178" fontId="1" fillId="0" borderId="10" xfId="41" applyNumberFormat="1" applyFont="1" applyBorder="1" applyAlignment="1">
      <alignment horizontal="left"/>
    </xf>
    <xf numFmtId="10" fontId="1" fillId="0" borderId="10" xfId="57" applyNumberFormat="1" applyFont="1" applyBorder="1" applyAlignment="1">
      <alignment horizontal="right"/>
    </xf>
    <xf numFmtId="177" fontId="1" fillId="0" borderId="10" xfId="41" applyNumberFormat="1" applyFont="1" applyBorder="1" applyAlignment="1">
      <alignment horizontal="left"/>
    </xf>
    <xf numFmtId="0" fontId="1" fillId="33" borderId="10" xfId="0" applyFont="1" applyFill="1" applyBorder="1" applyAlignment="1">
      <alignment horizontal="left"/>
    </xf>
    <xf numFmtId="10" fontId="1" fillId="0" borderId="10" xfId="0" applyNumberFormat="1" applyFont="1" applyBorder="1" applyAlignment="1">
      <alignment horizontal="left"/>
    </xf>
    <xf numFmtId="10" fontId="1" fillId="0" borderId="10" xfId="0" applyNumberFormat="1" applyFont="1" applyBorder="1" applyAlignment="1">
      <alignment horizontal="left"/>
    </xf>
    <xf numFmtId="9" fontId="3" fillId="0" borderId="10" xfId="0" applyNumberFormat="1" applyFont="1" applyBorder="1" applyAlignment="1">
      <alignment horizontal="left"/>
    </xf>
    <xf numFmtId="177" fontId="1" fillId="0" borderId="10" xfId="41" applyFont="1" applyBorder="1" applyAlignment="1">
      <alignment horizontal="left"/>
    </xf>
    <xf numFmtId="181" fontId="1" fillId="0" borderId="10" xfId="41" applyNumberFormat="1" applyFont="1" applyBorder="1" applyAlignment="1">
      <alignment horizontal="left"/>
    </xf>
    <xf numFmtId="178" fontId="1" fillId="0" borderId="10" xfId="0" applyNumberFormat="1" applyFont="1" applyBorder="1" applyAlignment="1">
      <alignment horizontal="left"/>
    </xf>
    <xf numFmtId="178" fontId="1" fillId="0" borderId="10" xfId="41" applyNumberFormat="1" applyFont="1" applyBorder="1" applyAlignment="1">
      <alignment horizontal="left"/>
    </xf>
    <xf numFmtId="178" fontId="3" fillId="0" borderId="10" xfId="0" applyNumberFormat="1" applyFont="1" applyBorder="1" applyAlignment="1">
      <alignment horizontal="left"/>
    </xf>
    <xf numFmtId="178" fontId="3" fillId="0" borderId="10" xfId="41" applyNumberFormat="1" applyFont="1" applyBorder="1" applyAlignment="1">
      <alignment horizontal="left"/>
    </xf>
    <xf numFmtId="182" fontId="1" fillId="0" borderId="10" xfId="41" applyNumberFormat="1" applyFont="1" applyBorder="1" applyAlignment="1">
      <alignment horizontal="lef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
      <selection activeCell="D13" sqref="D13"/>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29" t="s">
        <v>0</v>
      </c>
      <c r="B1" s="29"/>
      <c r="C1" s="29"/>
      <c r="D1" s="29"/>
    </row>
    <row r="2" spans="1:4" ht="9" customHeight="1">
      <c r="A2" s="29"/>
      <c r="B2" s="29"/>
      <c r="C2" s="29"/>
      <c r="D2" s="29"/>
    </row>
    <row r="3" spans="1:4" ht="15" customHeight="1">
      <c r="A3" s="7" t="s">
        <v>1</v>
      </c>
      <c r="B3" s="7" t="s">
        <v>1</v>
      </c>
      <c r="C3" s="8" t="s">
        <v>2</v>
      </c>
      <c r="D3" s="7" t="s">
        <v>336</v>
      </c>
    </row>
    <row r="4" spans="1:4" ht="15" customHeight="1">
      <c r="A4" s="7" t="s">
        <v>1</v>
      </c>
      <c r="B4" s="7" t="s">
        <v>1</v>
      </c>
      <c r="C4" s="8" t="s">
        <v>3</v>
      </c>
      <c r="D4" s="7">
        <v>2</v>
      </c>
    </row>
    <row r="5" spans="1:4" ht="15" customHeight="1">
      <c r="A5" s="7" t="s">
        <v>1</v>
      </c>
      <c r="B5" s="7" t="s">
        <v>1</v>
      </c>
      <c r="C5" s="8" t="s">
        <v>4</v>
      </c>
      <c r="D5" s="7">
        <v>2023</v>
      </c>
    </row>
    <row r="6" spans="1:4" ht="15" customHeight="1">
      <c r="A6" s="7" t="s">
        <v>1</v>
      </c>
      <c r="B6" s="7" t="s">
        <v>1</v>
      </c>
      <c r="C6" s="7" t="s">
        <v>1</v>
      </c>
      <c r="D6" s="7" t="s">
        <v>1</v>
      </c>
    </row>
    <row r="7" spans="1:4" ht="15" customHeight="1">
      <c r="A7" s="30" t="s">
        <v>337</v>
      </c>
      <c r="B7" s="30"/>
      <c r="C7" s="7"/>
      <c r="D7" s="7" t="s">
        <v>1</v>
      </c>
    </row>
    <row r="8" spans="1:4" ht="15" customHeight="1">
      <c r="A8" s="30" t="s">
        <v>338</v>
      </c>
      <c r="B8" s="30"/>
      <c r="C8" s="7"/>
      <c r="D8" s="7" t="s">
        <v>1</v>
      </c>
    </row>
    <row r="9" spans="1:4" ht="15" customHeight="1">
      <c r="A9" s="30" t="s">
        <v>339</v>
      </c>
      <c r="B9" s="30"/>
      <c r="C9" s="7"/>
      <c r="D9" s="7" t="s">
        <v>1</v>
      </c>
    </row>
    <row r="10" spans="1:4" ht="15" customHeight="1">
      <c r="A10" s="30" t="s">
        <v>348</v>
      </c>
      <c r="B10" s="30"/>
      <c r="C10" s="7"/>
      <c r="D10" s="7" t="s">
        <v>1</v>
      </c>
    </row>
    <row r="11" spans="1:4" ht="15" customHeight="1">
      <c r="A11" s="7" t="s">
        <v>1</v>
      </c>
      <c r="B11" s="7" t="s">
        <v>1</v>
      </c>
      <c r="C11" s="7" t="s">
        <v>1</v>
      </c>
      <c r="D11" s="7" t="s">
        <v>1</v>
      </c>
    </row>
    <row r="12" spans="1:4" ht="15" customHeight="1">
      <c r="A12" s="7" t="s">
        <v>1</v>
      </c>
      <c r="B12" s="7" t="s">
        <v>1</v>
      </c>
      <c r="C12" s="7" t="s">
        <v>1</v>
      </c>
      <c r="D12" s="7" t="s">
        <v>5</v>
      </c>
    </row>
    <row r="13" spans="1:4" ht="15" customHeight="1">
      <c r="A13" s="7" t="s">
        <v>1</v>
      </c>
      <c r="B13" s="1" t="s">
        <v>6</v>
      </c>
      <c r="C13" s="1" t="s">
        <v>7</v>
      </c>
      <c r="D13" s="1" t="s">
        <v>8</v>
      </c>
    </row>
    <row r="14" spans="1:4" ht="15" customHeight="1">
      <c r="A14" s="7" t="s">
        <v>1</v>
      </c>
      <c r="B14" s="9" t="s">
        <v>9</v>
      </c>
      <c r="C14" s="10" t="s">
        <v>10</v>
      </c>
      <c r="D14" s="10" t="s">
        <v>11</v>
      </c>
    </row>
    <row r="15" spans="1:4" ht="15" customHeight="1">
      <c r="A15" s="7" t="s">
        <v>1</v>
      </c>
      <c r="B15" s="9" t="s">
        <v>12</v>
      </c>
      <c r="C15" s="10" t="s">
        <v>13</v>
      </c>
      <c r="D15" s="10" t="s">
        <v>14</v>
      </c>
    </row>
    <row r="16" spans="1:4" ht="15" customHeight="1">
      <c r="A16" s="7" t="s">
        <v>1</v>
      </c>
      <c r="B16" s="9" t="s">
        <v>15</v>
      </c>
      <c r="C16" s="10" t="s">
        <v>16</v>
      </c>
      <c r="D16" s="10" t="s">
        <v>17</v>
      </c>
    </row>
    <row r="17" spans="1:4" ht="15" customHeight="1">
      <c r="A17" s="7" t="s">
        <v>1</v>
      </c>
      <c r="B17" s="9" t="s">
        <v>18</v>
      </c>
      <c r="C17" s="10" t="s">
        <v>19</v>
      </c>
      <c r="D17" s="10" t="s">
        <v>20</v>
      </c>
    </row>
    <row r="18" spans="1:4" ht="15" customHeight="1">
      <c r="A18" s="7" t="s">
        <v>1</v>
      </c>
      <c r="B18" s="9" t="s">
        <v>21</v>
      </c>
      <c r="C18" s="10" t="s">
        <v>22</v>
      </c>
      <c r="D18" s="10" t="s">
        <v>23</v>
      </c>
    </row>
    <row r="19" spans="1:4" ht="15" customHeight="1">
      <c r="A19" s="7"/>
      <c r="B19" s="9" t="s">
        <v>24</v>
      </c>
      <c r="C19" s="10" t="s">
        <v>25</v>
      </c>
      <c r="D19" s="10" t="s">
        <v>26</v>
      </c>
    </row>
    <row r="20" spans="1:4" ht="15" customHeight="1">
      <c r="A20" s="7"/>
      <c r="B20" s="9" t="s">
        <v>27</v>
      </c>
      <c r="C20" s="10" t="s">
        <v>28</v>
      </c>
      <c r="D20" s="10" t="s">
        <v>29</v>
      </c>
    </row>
    <row r="21" spans="1:4" ht="15" customHeight="1">
      <c r="A21" s="7"/>
      <c r="B21" s="9" t="s">
        <v>30</v>
      </c>
      <c r="C21" s="10" t="s">
        <v>31</v>
      </c>
      <c r="D21" s="10" t="s">
        <v>32</v>
      </c>
    </row>
    <row r="22" spans="1:4" ht="15" customHeight="1">
      <c r="A22" s="7"/>
      <c r="B22" s="9" t="s">
        <v>33</v>
      </c>
      <c r="C22" s="10" t="s">
        <v>34</v>
      </c>
      <c r="D22" s="10" t="s">
        <v>35</v>
      </c>
    </row>
    <row r="23" spans="1:4" ht="15" customHeight="1">
      <c r="A23" s="7"/>
      <c r="B23" s="9" t="s">
        <v>36</v>
      </c>
      <c r="C23" s="10" t="s">
        <v>37</v>
      </c>
      <c r="D23" s="10" t="s">
        <v>38</v>
      </c>
    </row>
    <row r="24" spans="1:4" ht="15" customHeight="1">
      <c r="A24" s="7"/>
      <c r="B24" s="9" t="s">
        <v>39</v>
      </c>
      <c r="C24" s="10" t="s">
        <v>40</v>
      </c>
      <c r="D24" s="10" t="s">
        <v>41</v>
      </c>
    </row>
    <row r="25" spans="1:4" ht="15" customHeight="1">
      <c r="A25" s="7"/>
      <c r="B25" s="9" t="s">
        <v>42</v>
      </c>
      <c r="C25" s="10" t="s">
        <v>43</v>
      </c>
      <c r="D25" s="10" t="s">
        <v>44</v>
      </c>
    </row>
    <row r="26" spans="1:4" ht="15" customHeight="1">
      <c r="A26" s="7"/>
      <c r="B26" s="9" t="s">
        <v>45</v>
      </c>
      <c r="C26" s="10" t="s">
        <v>46</v>
      </c>
      <c r="D26" s="10" t="s">
        <v>47</v>
      </c>
    </row>
    <row r="27" spans="1:4" ht="15" customHeight="1">
      <c r="A27" s="7" t="s">
        <v>1</v>
      </c>
      <c r="B27" s="3" t="s">
        <v>48</v>
      </c>
      <c r="C27" s="7" t="s">
        <v>49</v>
      </c>
      <c r="D27" s="7" t="s">
        <v>1</v>
      </c>
    </row>
    <row r="28" spans="1:4" ht="15" customHeight="1">
      <c r="A28" s="7" t="s">
        <v>1</v>
      </c>
      <c r="B28" s="7" t="s">
        <v>1</v>
      </c>
      <c r="C28" s="7" t="s">
        <v>50</v>
      </c>
      <c r="D28" s="7"/>
    </row>
    <row r="29" spans="1:4" ht="15" customHeight="1">
      <c r="A29" s="7" t="s">
        <v>1</v>
      </c>
      <c r="B29" s="7" t="s">
        <v>1</v>
      </c>
      <c r="C29" s="7" t="s">
        <v>51</v>
      </c>
      <c r="D29" s="7" t="s">
        <v>1</v>
      </c>
    </row>
    <row r="30" spans="1:4" ht="15" customHeight="1">
      <c r="A30" s="7" t="s">
        <v>1</v>
      </c>
      <c r="B30" s="7" t="s">
        <v>1</v>
      </c>
      <c r="C30" s="7" t="s">
        <v>1</v>
      </c>
      <c r="D30" s="7" t="s">
        <v>1</v>
      </c>
    </row>
    <row r="31" spans="1:4" ht="15" customHeight="1">
      <c r="A31" s="7" t="s">
        <v>1</v>
      </c>
      <c r="B31" s="7" t="s">
        <v>1</v>
      </c>
      <c r="C31" s="7" t="s">
        <v>1</v>
      </c>
      <c r="D31" s="7" t="s">
        <v>1</v>
      </c>
    </row>
    <row r="32" spans="1:4" ht="15" customHeight="1">
      <c r="A32" s="7" t="s">
        <v>1</v>
      </c>
      <c r="B32" s="7" t="s">
        <v>1</v>
      </c>
      <c r="C32" s="7" t="s">
        <v>1</v>
      </c>
      <c r="D32" s="7" t="s">
        <v>1</v>
      </c>
    </row>
    <row r="33" spans="1:4" ht="15" customHeight="1">
      <c r="A33" s="28" t="s">
        <v>52</v>
      </c>
      <c r="B33" s="28"/>
      <c r="C33" s="28" t="s">
        <v>53</v>
      </c>
      <c r="D33" s="28"/>
    </row>
    <row r="34" spans="1:4" ht="15" customHeight="1">
      <c r="A34" s="27" t="s">
        <v>54</v>
      </c>
      <c r="B34" s="27"/>
      <c r="C34" s="27" t="s">
        <v>54</v>
      </c>
      <c r="D34" s="27"/>
    </row>
    <row r="35" spans="1:4" ht="15" customHeight="1">
      <c r="A35" s="7" t="s">
        <v>1</v>
      </c>
      <c r="B35" s="7" t="s">
        <v>1</v>
      </c>
      <c r="C35" s="7" t="s">
        <v>1</v>
      </c>
      <c r="D35" s="7"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32" t="s">
        <v>6</v>
      </c>
      <c r="B1" s="32" t="s">
        <v>118</v>
      </c>
      <c r="C1" s="32" t="s">
        <v>236</v>
      </c>
      <c r="D1" s="32"/>
      <c r="E1" s="32" t="s">
        <v>237</v>
      </c>
      <c r="F1" s="32"/>
      <c r="G1" s="32" t="s">
        <v>317</v>
      </c>
    </row>
    <row r="2" spans="1:7" ht="15" customHeight="1">
      <c r="A2" s="32"/>
      <c r="B2" s="32"/>
      <c r="C2" s="4" t="s">
        <v>308</v>
      </c>
      <c r="D2" s="4" t="s">
        <v>314</v>
      </c>
      <c r="E2" s="4" t="s">
        <v>308</v>
      </c>
      <c r="F2" s="4" t="s">
        <v>314</v>
      </c>
      <c r="G2" s="32"/>
    </row>
    <row r="3" spans="1:7" ht="15" customHeight="1">
      <c r="A3" s="5" t="s">
        <v>59</v>
      </c>
      <c r="B3" s="5" t="s">
        <v>318</v>
      </c>
      <c r="C3" s="5" t="s">
        <v>1</v>
      </c>
      <c r="D3" s="5" t="s">
        <v>1</v>
      </c>
      <c r="E3" s="5" t="s">
        <v>1</v>
      </c>
      <c r="F3" s="5" t="s">
        <v>1</v>
      </c>
      <c r="G3" s="5" t="s">
        <v>1</v>
      </c>
    </row>
    <row r="4" spans="1:7" ht="15" customHeight="1">
      <c r="A4" s="2" t="s">
        <v>1</v>
      </c>
      <c r="B4" s="2" t="s">
        <v>77</v>
      </c>
      <c r="C4" s="2" t="s">
        <v>1</v>
      </c>
      <c r="D4" s="2" t="s">
        <v>1</v>
      </c>
      <c r="E4" s="2" t="s">
        <v>1</v>
      </c>
      <c r="F4" s="2" t="s">
        <v>1</v>
      </c>
      <c r="G4" s="2" t="s">
        <v>1</v>
      </c>
    </row>
    <row r="5" spans="1:7" ht="15" customHeight="1">
      <c r="A5" s="2" t="s">
        <v>1</v>
      </c>
      <c r="B5" s="2" t="s">
        <v>80</v>
      </c>
      <c r="C5" s="2" t="s">
        <v>1</v>
      </c>
      <c r="D5" s="2" t="s">
        <v>1</v>
      </c>
      <c r="E5" s="2" t="s">
        <v>1</v>
      </c>
      <c r="F5" s="2" t="s">
        <v>1</v>
      </c>
      <c r="G5" s="2" t="s">
        <v>1</v>
      </c>
    </row>
    <row r="6" spans="1:7" ht="15" customHeight="1">
      <c r="A6" s="2" t="s">
        <v>1</v>
      </c>
      <c r="B6" s="2" t="s">
        <v>319</v>
      </c>
      <c r="C6" s="2" t="s">
        <v>1</v>
      </c>
      <c r="D6" s="2" t="s">
        <v>1</v>
      </c>
      <c r="E6" s="2" t="s">
        <v>1</v>
      </c>
      <c r="F6" s="2" t="s">
        <v>1</v>
      </c>
      <c r="G6" s="2" t="s">
        <v>1</v>
      </c>
    </row>
    <row r="7" spans="1:7" ht="15" customHeight="1">
      <c r="A7" s="2" t="s">
        <v>67</v>
      </c>
      <c r="B7" s="2" t="s">
        <v>67</v>
      </c>
      <c r="C7" s="2" t="s">
        <v>67</v>
      </c>
      <c r="D7" s="2" t="s">
        <v>67</v>
      </c>
      <c r="E7" s="2" t="s">
        <v>67</v>
      </c>
      <c r="F7" s="2" t="s">
        <v>67</v>
      </c>
      <c r="G7" s="2" t="s">
        <v>67</v>
      </c>
    </row>
    <row r="8" spans="1:7" ht="15" customHeight="1">
      <c r="A8" s="5" t="s">
        <v>97</v>
      </c>
      <c r="B8" s="5" t="s">
        <v>320</v>
      </c>
      <c r="C8" s="5" t="s">
        <v>1</v>
      </c>
      <c r="D8" s="5" t="s">
        <v>1</v>
      </c>
      <c r="E8" s="5" t="s">
        <v>1</v>
      </c>
      <c r="F8" s="5" t="s">
        <v>1</v>
      </c>
      <c r="G8" s="5" t="s">
        <v>1</v>
      </c>
    </row>
    <row r="9" spans="1:7" ht="15" customHeight="1">
      <c r="A9" s="2" t="s">
        <v>1</v>
      </c>
      <c r="B9" s="2" t="s">
        <v>321</v>
      </c>
      <c r="C9" s="2" t="s">
        <v>1</v>
      </c>
      <c r="D9" s="2" t="s">
        <v>1</v>
      </c>
      <c r="E9" s="2" t="s">
        <v>1</v>
      </c>
      <c r="F9" s="2" t="s">
        <v>1</v>
      </c>
      <c r="G9" s="2" t="s">
        <v>1</v>
      </c>
    </row>
    <row r="10" spans="1:7" ht="15" customHeight="1">
      <c r="A10" s="2" t="s">
        <v>67</v>
      </c>
      <c r="B10" s="2" t="s">
        <v>67</v>
      </c>
      <c r="C10" s="2" t="s">
        <v>67</v>
      </c>
      <c r="D10" s="2" t="s">
        <v>67</v>
      </c>
      <c r="E10" s="2" t="s">
        <v>67</v>
      </c>
      <c r="F10" s="2" t="s">
        <v>67</v>
      </c>
      <c r="G10" s="2" t="s">
        <v>67</v>
      </c>
    </row>
    <row r="11" spans="1:7" ht="15" customHeight="1">
      <c r="A11" s="2" t="s">
        <v>1</v>
      </c>
      <c r="B11" s="2" t="s">
        <v>322</v>
      </c>
      <c r="C11" s="2" t="s">
        <v>1</v>
      </c>
      <c r="D11" s="2" t="s">
        <v>1</v>
      </c>
      <c r="E11" s="2" t="s">
        <v>1</v>
      </c>
      <c r="F11" s="2" t="s">
        <v>1</v>
      </c>
      <c r="G11" s="2" t="s">
        <v>1</v>
      </c>
    </row>
    <row r="12" spans="1:7" ht="15" customHeight="1">
      <c r="A12" s="2" t="s">
        <v>67</v>
      </c>
      <c r="B12" s="2" t="s">
        <v>67</v>
      </c>
      <c r="C12" s="2" t="s">
        <v>67</v>
      </c>
      <c r="D12" s="2" t="s">
        <v>67</v>
      </c>
      <c r="E12" s="2" t="s">
        <v>67</v>
      </c>
      <c r="F12" s="2" t="s">
        <v>67</v>
      </c>
      <c r="G12" s="2" t="s">
        <v>67</v>
      </c>
    </row>
    <row r="13" spans="1:7" ht="15" customHeight="1">
      <c r="A13" s="5" t="s">
        <v>145</v>
      </c>
      <c r="B13" s="5" t="s">
        <v>323</v>
      </c>
      <c r="C13" s="5" t="s">
        <v>1</v>
      </c>
      <c r="D13" s="5" t="s">
        <v>1</v>
      </c>
      <c r="E13" s="5" t="s">
        <v>1</v>
      </c>
      <c r="F13" s="5" t="s">
        <v>1</v>
      </c>
      <c r="G13" s="5" t="s">
        <v>1</v>
      </c>
    </row>
    <row r="14" spans="1:7" ht="15" customHeight="1">
      <c r="A14" s="5" t="s">
        <v>148</v>
      </c>
      <c r="B14" s="5" t="s">
        <v>324</v>
      </c>
      <c r="C14" s="5" t="s">
        <v>1</v>
      </c>
      <c r="D14" s="5" t="s">
        <v>1</v>
      </c>
      <c r="E14" s="5" t="s">
        <v>1</v>
      </c>
      <c r="F14" s="5" t="s">
        <v>1</v>
      </c>
      <c r="G14" s="5" t="s">
        <v>1</v>
      </c>
    </row>
    <row r="15" spans="1:7" ht="15" customHeight="1">
      <c r="A15" s="2" t="s">
        <v>1</v>
      </c>
      <c r="B15" s="2" t="s">
        <v>325</v>
      </c>
      <c r="C15" s="2" t="s">
        <v>1</v>
      </c>
      <c r="D15" s="2" t="s">
        <v>1</v>
      </c>
      <c r="E15" s="2" t="s">
        <v>1</v>
      </c>
      <c r="F15" s="2" t="s">
        <v>1</v>
      </c>
      <c r="G15" s="2" t="s">
        <v>1</v>
      </c>
    </row>
    <row r="16" spans="1:7" ht="15" customHeight="1">
      <c r="A16" s="2" t="s">
        <v>1</v>
      </c>
      <c r="B16" s="2" t="s">
        <v>153</v>
      </c>
      <c r="C16" s="2" t="s">
        <v>1</v>
      </c>
      <c r="D16" s="2" t="s">
        <v>1</v>
      </c>
      <c r="E16" s="2" t="s">
        <v>1</v>
      </c>
      <c r="F16" s="2" t="s">
        <v>1</v>
      </c>
      <c r="G16" s="2"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32" t="s">
        <v>6</v>
      </c>
      <c r="B1" s="32" t="s">
        <v>326</v>
      </c>
      <c r="C1" s="32" t="s">
        <v>179</v>
      </c>
      <c r="D1" s="32" t="s">
        <v>180</v>
      </c>
      <c r="E1" s="32"/>
      <c r="F1" s="32" t="s">
        <v>181</v>
      </c>
      <c r="G1" s="32"/>
      <c r="H1" s="32" t="s">
        <v>327</v>
      </c>
    </row>
    <row r="2" spans="1:8" ht="15" customHeight="1">
      <c r="A2" s="32"/>
      <c r="B2" s="32"/>
      <c r="C2" s="32"/>
      <c r="D2" s="4" t="s">
        <v>308</v>
      </c>
      <c r="E2" s="4" t="s">
        <v>314</v>
      </c>
      <c r="F2" s="4" t="s">
        <v>308</v>
      </c>
      <c r="G2" s="4" t="s">
        <v>314</v>
      </c>
      <c r="H2" s="32"/>
    </row>
    <row r="3" spans="1:8" ht="15" customHeight="1">
      <c r="A3" s="5" t="s">
        <v>59</v>
      </c>
      <c r="B3" s="5" t="s">
        <v>328</v>
      </c>
      <c r="C3" s="5" t="s">
        <v>1</v>
      </c>
      <c r="D3" s="5" t="s">
        <v>1</v>
      </c>
      <c r="E3" s="5" t="s">
        <v>1</v>
      </c>
      <c r="F3" s="5" t="s">
        <v>1</v>
      </c>
      <c r="G3" s="5" t="s">
        <v>1</v>
      </c>
      <c r="H3" s="5" t="s">
        <v>1</v>
      </c>
    </row>
    <row r="4" spans="1:8" ht="15" customHeight="1">
      <c r="A4" s="2" t="s">
        <v>67</v>
      </c>
      <c r="B4" s="2" t="s">
        <v>67</v>
      </c>
      <c r="C4" s="2" t="s">
        <v>67</v>
      </c>
      <c r="D4" s="2" t="s">
        <v>67</v>
      </c>
      <c r="E4" s="2" t="s">
        <v>67</v>
      </c>
      <c r="F4" s="2" t="s">
        <v>67</v>
      </c>
      <c r="G4" s="2" t="s">
        <v>67</v>
      </c>
      <c r="H4" s="2" t="s">
        <v>67</v>
      </c>
    </row>
    <row r="5" spans="1:8" ht="15" customHeight="1">
      <c r="A5" s="2" t="s">
        <v>1</v>
      </c>
      <c r="B5" s="2" t="s">
        <v>184</v>
      </c>
      <c r="C5" s="2" t="s">
        <v>1</v>
      </c>
      <c r="D5" s="2" t="s">
        <v>1</v>
      </c>
      <c r="E5" s="2" t="s">
        <v>1</v>
      </c>
      <c r="F5" s="2" t="s">
        <v>1</v>
      </c>
      <c r="G5" s="2" t="s">
        <v>1</v>
      </c>
      <c r="H5" s="2" t="s">
        <v>1</v>
      </c>
    </row>
    <row r="6" spans="1:8" ht="15" customHeight="1">
      <c r="A6" s="5" t="s">
        <v>97</v>
      </c>
      <c r="B6" s="5" t="s">
        <v>329</v>
      </c>
      <c r="C6" s="5" t="s">
        <v>1</v>
      </c>
      <c r="D6" s="5" t="s">
        <v>1</v>
      </c>
      <c r="E6" s="5" t="s">
        <v>1</v>
      </c>
      <c r="F6" s="5" t="s">
        <v>1</v>
      </c>
      <c r="G6" s="5" t="s">
        <v>1</v>
      </c>
      <c r="H6" s="5" t="s">
        <v>1</v>
      </c>
    </row>
    <row r="7" spans="1:8" ht="15" customHeight="1">
      <c r="A7" s="2" t="s">
        <v>67</v>
      </c>
      <c r="B7" s="2" t="s">
        <v>67</v>
      </c>
      <c r="C7" s="2" t="s">
        <v>67</v>
      </c>
      <c r="D7" s="2" t="s">
        <v>67</v>
      </c>
      <c r="E7" s="2" t="s">
        <v>67</v>
      </c>
      <c r="F7" s="2" t="s">
        <v>67</v>
      </c>
      <c r="G7" s="2" t="s">
        <v>67</v>
      </c>
      <c r="H7" s="2" t="s">
        <v>67</v>
      </c>
    </row>
    <row r="8" spans="1:8" ht="15" customHeight="1">
      <c r="A8" s="2" t="s">
        <v>1</v>
      </c>
      <c r="B8" s="2" t="s">
        <v>184</v>
      </c>
      <c r="C8" s="2" t="s">
        <v>1</v>
      </c>
      <c r="D8" s="2" t="s">
        <v>1</v>
      </c>
      <c r="E8" s="2" t="s">
        <v>1</v>
      </c>
      <c r="F8" s="2" t="s">
        <v>1</v>
      </c>
      <c r="G8" s="2" t="s">
        <v>1</v>
      </c>
      <c r="H8" s="2" t="s">
        <v>1</v>
      </c>
    </row>
    <row r="9" spans="1:8" ht="15" customHeight="1">
      <c r="A9" s="5" t="s">
        <v>145</v>
      </c>
      <c r="B9" s="5" t="s">
        <v>330</v>
      </c>
      <c r="C9" s="5" t="s">
        <v>1</v>
      </c>
      <c r="D9" s="5" t="s">
        <v>1</v>
      </c>
      <c r="E9" s="5" t="s">
        <v>1</v>
      </c>
      <c r="F9" s="5" t="s">
        <v>1</v>
      </c>
      <c r="G9" s="5" t="s">
        <v>1</v>
      </c>
      <c r="H9" s="5" t="s">
        <v>1</v>
      </c>
    </row>
    <row r="10" spans="1:8" ht="15" customHeight="1">
      <c r="A10" s="2" t="s">
        <v>67</v>
      </c>
      <c r="B10" s="2" t="s">
        <v>67</v>
      </c>
      <c r="C10" s="2" t="s">
        <v>67</v>
      </c>
      <c r="D10" s="2" t="s">
        <v>67</v>
      </c>
      <c r="E10" s="2" t="s">
        <v>67</v>
      </c>
      <c r="F10" s="2" t="s">
        <v>67</v>
      </c>
      <c r="G10" s="2" t="s">
        <v>67</v>
      </c>
      <c r="H10" s="2" t="s">
        <v>67</v>
      </c>
    </row>
    <row r="11" spans="1:8" ht="15" customHeight="1">
      <c r="A11" s="2" t="s">
        <v>1</v>
      </c>
      <c r="B11" s="2" t="s">
        <v>184</v>
      </c>
      <c r="C11" s="2" t="s">
        <v>1</v>
      </c>
      <c r="D11" s="2" t="s">
        <v>1</v>
      </c>
      <c r="E11" s="2" t="s">
        <v>1</v>
      </c>
      <c r="F11" s="2" t="s">
        <v>1</v>
      </c>
      <c r="G11" s="2" t="s">
        <v>1</v>
      </c>
      <c r="H11" s="2" t="s">
        <v>1</v>
      </c>
    </row>
    <row r="12" spans="1:8" ht="15" customHeight="1">
      <c r="A12" s="5" t="s">
        <v>148</v>
      </c>
      <c r="B12" s="5" t="s">
        <v>331</v>
      </c>
      <c r="C12" s="5" t="s">
        <v>1</v>
      </c>
      <c r="D12" s="5" t="s">
        <v>1</v>
      </c>
      <c r="E12" s="5" t="s">
        <v>1</v>
      </c>
      <c r="F12" s="5" t="s">
        <v>1</v>
      </c>
      <c r="G12" s="5" t="s">
        <v>1</v>
      </c>
      <c r="H12" s="5" t="s">
        <v>1</v>
      </c>
    </row>
    <row r="13" spans="1:8" ht="15" customHeight="1">
      <c r="A13" s="2" t="s">
        <v>67</v>
      </c>
      <c r="B13" s="2" t="s">
        <v>67</v>
      </c>
      <c r="C13" s="2" t="s">
        <v>67</v>
      </c>
      <c r="D13" s="2" t="s">
        <v>67</v>
      </c>
      <c r="E13" s="2" t="s">
        <v>67</v>
      </c>
      <c r="F13" s="2" t="s">
        <v>67</v>
      </c>
      <c r="G13" s="2" t="s">
        <v>67</v>
      </c>
      <c r="H13" s="2" t="s">
        <v>67</v>
      </c>
    </row>
    <row r="14" spans="1:8" ht="15" customHeight="1">
      <c r="A14" s="2" t="s">
        <v>1</v>
      </c>
      <c r="B14" s="2" t="s">
        <v>184</v>
      </c>
      <c r="C14" s="2" t="s">
        <v>1</v>
      </c>
      <c r="D14" s="2" t="s">
        <v>1</v>
      </c>
      <c r="E14" s="2" t="s">
        <v>1</v>
      </c>
      <c r="F14" s="2" t="s">
        <v>1</v>
      </c>
      <c r="G14" s="2" t="s">
        <v>1</v>
      </c>
      <c r="H14" s="2" t="s">
        <v>1</v>
      </c>
    </row>
    <row r="15" spans="1:8" ht="15" customHeight="1">
      <c r="A15" s="5" t="s">
        <v>155</v>
      </c>
      <c r="B15" s="5" t="s">
        <v>332</v>
      </c>
      <c r="C15" s="5" t="s">
        <v>1</v>
      </c>
      <c r="D15" s="5" t="s">
        <v>1</v>
      </c>
      <c r="E15" s="5" t="s">
        <v>1</v>
      </c>
      <c r="F15" s="5" t="s">
        <v>1</v>
      </c>
      <c r="G15" s="5" t="s">
        <v>1</v>
      </c>
      <c r="H15" s="5" t="s">
        <v>1</v>
      </c>
    </row>
    <row r="16" spans="1:8" ht="15" customHeight="1">
      <c r="A16" s="2" t="s">
        <v>67</v>
      </c>
      <c r="B16" s="2" t="s">
        <v>67</v>
      </c>
      <c r="C16" s="2" t="s">
        <v>67</v>
      </c>
      <c r="D16" s="2" t="s">
        <v>67</v>
      </c>
      <c r="E16" s="2" t="s">
        <v>67</v>
      </c>
      <c r="F16" s="2" t="s">
        <v>67</v>
      </c>
      <c r="G16" s="2" t="s">
        <v>67</v>
      </c>
      <c r="H16" s="2" t="s">
        <v>67</v>
      </c>
    </row>
    <row r="17" spans="1:8" ht="15" customHeight="1">
      <c r="A17" s="2" t="s">
        <v>1</v>
      </c>
      <c r="B17" s="2" t="s">
        <v>184</v>
      </c>
      <c r="C17" s="2" t="s">
        <v>1</v>
      </c>
      <c r="D17" s="2" t="s">
        <v>1</v>
      </c>
      <c r="E17" s="2" t="s">
        <v>1</v>
      </c>
      <c r="F17" s="2" t="s">
        <v>1</v>
      </c>
      <c r="G17" s="2" t="s">
        <v>1</v>
      </c>
      <c r="H17" s="2" t="s">
        <v>1</v>
      </c>
    </row>
    <row r="18" spans="1:8" ht="15" customHeight="1">
      <c r="A18" s="5" t="s">
        <v>158</v>
      </c>
      <c r="B18" s="5" t="s">
        <v>333</v>
      </c>
      <c r="C18" s="5" t="s">
        <v>1</v>
      </c>
      <c r="D18" s="5" t="s">
        <v>1</v>
      </c>
      <c r="E18" s="5" t="s">
        <v>1</v>
      </c>
      <c r="F18" s="5" t="s">
        <v>1</v>
      </c>
      <c r="G18" s="5" t="s">
        <v>1</v>
      </c>
      <c r="H18" s="5" t="s">
        <v>1</v>
      </c>
    </row>
    <row r="19" spans="1:8" ht="15" customHeight="1">
      <c r="A19" s="2" t="s">
        <v>67</v>
      </c>
      <c r="B19" s="2" t="s">
        <v>67</v>
      </c>
      <c r="C19" s="2" t="s">
        <v>67</v>
      </c>
      <c r="D19" s="2" t="s">
        <v>67</v>
      </c>
      <c r="E19" s="2" t="s">
        <v>67</v>
      </c>
      <c r="F19" s="2" t="s">
        <v>67</v>
      </c>
      <c r="G19" s="2" t="s">
        <v>67</v>
      </c>
      <c r="H19" s="2" t="s">
        <v>67</v>
      </c>
    </row>
    <row r="20" spans="1:8" ht="15" customHeight="1">
      <c r="A20" s="2" t="s">
        <v>1</v>
      </c>
      <c r="B20" s="2" t="s">
        <v>184</v>
      </c>
      <c r="C20" s="2" t="s">
        <v>1</v>
      </c>
      <c r="D20" s="2" t="s">
        <v>1</v>
      </c>
      <c r="E20" s="2" t="s">
        <v>1</v>
      </c>
      <c r="F20" s="2" t="s">
        <v>1</v>
      </c>
      <c r="G20" s="2" t="s">
        <v>1</v>
      </c>
      <c r="H20" s="2" t="s">
        <v>1</v>
      </c>
    </row>
    <row r="21" spans="1:8" ht="15" customHeight="1">
      <c r="A21" s="5" t="s">
        <v>161</v>
      </c>
      <c r="B21" s="5" t="s">
        <v>334</v>
      </c>
      <c r="C21" s="5" t="s">
        <v>1</v>
      </c>
      <c r="D21" s="5" t="s">
        <v>1</v>
      </c>
      <c r="E21" s="5" t="s">
        <v>1</v>
      </c>
      <c r="F21" s="5" t="s">
        <v>1</v>
      </c>
      <c r="G21" s="5" t="s">
        <v>1</v>
      </c>
      <c r="H21" s="5"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4" t="s">
        <v>6</v>
      </c>
      <c r="B1" s="4" t="s">
        <v>335</v>
      </c>
      <c r="C1" s="4" t="s">
        <v>7</v>
      </c>
    </row>
    <row r="2" spans="1:3" ht="15" customHeight="1">
      <c r="A2" s="2" t="s">
        <v>67</v>
      </c>
      <c r="B2" s="2" t="s">
        <v>67</v>
      </c>
      <c r="C2" s="2" t="s">
        <v>67</v>
      </c>
    </row>
    <row r="3" spans="1:3" ht="15" customHeight="1">
      <c r="A3" s="2" t="s">
        <v>1</v>
      </c>
      <c r="B3" s="2" t="s">
        <v>1</v>
      </c>
      <c r="C3" s="2"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{'SheetId':'0e67e680-b807-4d33-99c0-7b78881f5ae3','UId':'9cbd5645-d1cc-4c66-9f84-d2f549c40baa','Col':4,'Row':3,'Format':'numberic','Value':'329410224','TargetCode':''}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{'SheetId':'0e67e680-b807-4d33-99c0-7b78881f5ae3','UId':'99e568e1-5c2c-4711-855d-7b59f3d1cab6','Col':5,'Row':3,'Format':'numberic','Value':'4938954530','TargetCode':''}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{'SheetId':'0e67e680-b807-4d33-99c0-7b78881f5ae3','UId':'c69da7a3-02da-4c71-9ebc-1684c54f1afc','Col':6,'Row':3,'Format':'numberic','Value':'0.352640073209832','TargetCode':''}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 ','TargetCode':''}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 ','TargetCode':''}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{'SheetId':'0e67e680-b807-4d33-99c0-7b78881f5ae3','UId':'ff256832-31a8-4b18-a932-43bc9d1665b9','Col':4,'Row':6,'ColDynamic':4,'RowDynamic':5,'Format':'numberic','Value':'29410224','TargetCode':''}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{'SheetId':'0e67e680-b807-4d33-99c0-7b78881f5ae3','UId':'a91ef888-5216-4368-893d-4bf54555e048','Col':5,'Row':6,'ColDynamic':5,'RowDynamic':5,'Format':'numberic','Value':'4938954530','TargetCode':''}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{'SheetId':'0e67e680-b807-4d33-99c0-7b78881f5ae3','UId':'0872eb3d-591d-41ae-88b3-07cc186bb076','Col':6,'Row':6,'ColDynamic':6,'RowDynamic':5,'Format':'numberic','Value':'0.0900469869927429','TargetCode':''}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{'SheetId':'0e67e680-b807-4d33-99c0-7b78881f5ae3','UId':'c59bc369-ef6c-4ae7-8932-3d3cd7b0f999','Col':4,'Row':8,'ColDynamic':4,'RowDynamic':9,'Format':'numberic','Value':'52309345707','TargetCode':''}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{'SheetId':'0e67e680-b807-4d33-99c0-7b78881f5ae3','UId':'71da1168-8366-41b4-a97a-ac130f3a71ab','Col':5,'Row':8,'ColDynamic':5,'RowDynamic':9,'Format':'numberic','Value':'47930195023','TargetCode':''}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{'SheetId':'0e67e680-b807-4d33-99c0-7b78881f5ae3','UId':'3c022ada-eb27-4aed-bf94-d517130be29a','Col':6,'Row':8,'ColDynamic':6,'RowDynamic':9,'Format':'numberic','Value':'17.3130645789073','TargetCode':''}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{'SheetId':'0e67e680-b807-4d33-99c0-7b78881f5ae3','UId':'aaa47aee-de9e-4a72-aaac-e89970beaace','Col':4,'Row':13,'ColDynamic':4,'RowDynamic':12,'Format':'numberic','Value':'631396495','TargetCode':''}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{'SheetId':'0e67e680-b807-4d33-99c0-7b78881f5ae3','UId':'c31cdabe-83ce-456c-8300-7b06d46f81cc','Col':5,'Row':13,'ColDynamic':5,'RowDynamic':12,'Format':'numberic','Value':'482025316','TargetCode':''}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{'SheetId':'0e67e680-b807-4d33-99c0-7b78881f5ae3','UId':'df064eb2-539c-42cd-9667-ecd8effb04f7','Col':6,'Row':13,'ColDynamic':6,'RowDynamic':12,'Format':'numberic','Value':'18.5112366674159','TargetCode':''}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{'SheetId':'0e67e680-b807-4d33-99c0-7b78881f5ae3','UId':'4db3253d-9c46-4d6e-918f-a429377ea210','Col':4,'Row':16,'Format':'numberic','Value':'1849947944','TargetCode':''}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{'SheetId':'0e67e680-b807-4d33-99c0-7b78881f5ae3','UId':'1b5619ce-07bd-4f38-b89d-ff10d4440cfc','Col':5,'Row':16,'Format':'numberic','Value':'1645164382','TargetCode':''}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{'SheetId':'0e67e680-b807-4d33-99c0-7b78881f5ae3','UId':'e662b89a-1c2d-4d21-94c4-5d786440cb11','Col':6,'Row':16,'Format':'numberic','Value':'21.3510557776711','TargetCode':''}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{'SheetId':'0e67e680-b807-4d33-99c0-7b78881f5ae3','UId':'9165401c-9eab-437b-81ae-d4feb80e4e2f','Col':4,'Row':30,'Format':'numberic','Value':'55120100370','TargetCode':''}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{'SheetId':'0e67e680-b807-4d33-99c0-7b78881f5ae3','UId':'a439d206-4c67-47d4-afcd-d4f8e627acf1','Col':5,'Row':30,'Format':'numberic','Value':'54996339251','TargetCode':''}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{'SheetId':'0e67e680-b807-4d33-99c0-7b78881f5ae3','UId':'8906c8be-ac8d-4de9-aebb-1de6b88d0a22','Col':6,'Row':30,'Format':'numberic','Value':'13.5222239901637','TargetCode':''}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{'SheetId':'0e67e680-b807-4d33-99c0-7b78881f5ae3','UId':'6823b56c-6355-4646-a028-45bac846780f','Col':4,'Row':37,'Format':'numberic','Value':'282168439','TargetCode':''}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{'SheetId':'0e67e680-b807-4d33-99c0-7b78881f5ae3','UId':'3318279c-387a-4099-bb92-e31c1fe449fe','Col':5,'Row':37,'Format':'numberic','Value':'262014323','TargetCode':''}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{'SheetId':'0e67e680-b807-4d33-99c0-7b78881f5ae3','UId':'4e4bdcf0-80c6-4aab-a280-ce14045479a2','Col':6,'Row':37,'Format':'numberic','Value':'3.66706936596973','TargetCode':''}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{'SheetId':'0e67e680-b807-4d33-99c0-7b78881f5ae3','UId':'3c70b8a9-b1ec-43c2-876f-82404e71a395','Col':4,'Row':40,'Format':'numberic','Value':'282168439','TargetCode':''}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{'SheetId':'0e67e680-b807-4d33-99c0-7b78881f5ae3','UId':'12d35449-1610-445d-a82a-ca6aa3c24666','Col':5,'Row':40,'Format':'numberic','Value':'262014323','TargetCode':''}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{'SheetId':'0e67e680-b807-4d33-99c0-7b78881f5ae3','UId':'12315a60-eed3-4b10-a10c-2f67a18ee638','Col':6,'Row':40,'Format':'numberic','Value':'3.66706936596973','TargetCode':''}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{'SheetId':'0e67e680-b807-4d33-99c0-7b78881f5ae3','UId':'47fa62ea-4432-4646-9d4f-ee5aab71af85','Col':4,'Row':41,'Format':'numberic','Value':'54837931931','TargetCode':''}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{'SheetId':'0e67e680-b807-4d33-99c0-7b78881f5ae3','UId':'3afb4556-da28-46fc-a2b2-36ba72752042','Col':5,'Row':41,'Format':'numberic','Value':'54734324928','TargetCode':''}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{'SheetId':'0e67e680-b807-4d33-99c0-7b78881f5ae3','UId':'76b3aaa6-980e-4c01-b289-c500e2a6bc24','Col':6,'Row':41,'Format':'numberic','Value':'13.7118366435056','TargetCode':''}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{'SheetId':'0e67e680-b807-4d33-99c0-7b78881f5ae3','UId':'7104513d-d6f9-4449-8a07-2e2ffcb96545','Col':4,'Row':42,'Format':'numberic','Value':'4313619.69','TargetCode':''}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{'SheetId':'0e67e680-b807-4d33-99c0-7b78881f5ae3','UId':'3e6dbc06-a87f-42e5-8f05-e55e94914d01','Col':5,'Row':42,'Format':'numberic','Value':'4325906.74','TargetCode':''}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{'SheetId':'0e67e680-b807-4d33-99c0-7b78881f5ae3','UId':'f428fa58-01e3-47d4-8c5d-1c46168be529','Col':6,'Row':42,'Format':'numberic','Value':'12.971377998441','TargetCode':''}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{'SheetId':'0e67e680-b807-4d33-99c0-7b78881f5ae3','UId':'4e4f6161-da0f-463f-8dd1-39772b1d4eda','Col':4,'Row':43,'Format':'numberic','Value':'12712.74','TargetCode':''}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{'SheetId':'0e67e680-b807-4d33-99c0-7b78881f5ae3','UId':'4a847a8c-942e-443a-8eae-7a36b88630ea','Col':5,'Row':43,'Format':'numberic','Value':'12652.68','TargetCode':''}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{'SheetId':'0e67e680-b807-4d33-99c0-7b78881f5ae3','UId':'b1a27640-3dfd-4efe-90b1-884e8ae97752','Col':6,'Row':43,'Format':'numberic','Value':'1.05708438970484','TargetCode':''}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{'SheetId':'9e57442d-faa2-4732-bfe8-6082c7f4cc3b','UId':'1ab6082b-49bd-46b5-a368-d8740fb12834','Col':4,'Row':2,'Format':'numberic','Value':'354386231','TargetCode':''}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{'SheetId':'9e57442d-faa2-4732-bfe8-6082c7f4cc3b','UId':'220cbdc8-4631-4f07-a522-f901ab9a56b6','Col':5,'Row':2,'Format':'numberic','Value':'375852342','TargetCode':''}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{'SheetId':'9e57442d-faa2-4732-bfe8-6082c7f4cc3b','UId':'44591e3f-5579-49aa-bc70-68808b3d1875','Col':6,'Row':2,'Format':'numberic','Value':'730238573','TargetCode':''}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{'SheetId':'9e57442d-faa2-4732-bfe8-6082c7f4cc3b','UId':'469f6a2b-25ef-4e27-93c5-0caee9db4d81','Col':4,'Row':5,'ColDynamic':4,'RowDynamic':4,'Format':'numberic','Value':'149371179','TargetCode':''}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{'SheetId':'9e57442d-faa2-4732-bfe8-6082c7f4cc3b','UId':'7b8d3f89-6827-40c2-b297-cf7a42237b42','Col':5,'Row':5,'ColDynamic':5,'RowDynamic':4,'Format':'numberic','Value':'165375234','TargetCode':''}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{'SheetId':'9e57442d-faa2-4732-bfe8-6082c7f4cc3b','UId':'4ae5c9f2-f277-4de6-a00c-b59eae1b7410','Col':6,'Row':5,'ColDynamic':6,'RowDynamic':4,'Format':'numberic','Value':'314746413','TargetCode':''}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{'SheetId':'9e57442d-faa2-4732-bfe8-6082c7f4cc3b','UId':'5cf117a3-96d2-4aaf-916d-02b16ba83420','Col':4,'Row':7,'ColDynamic':4,'RowDynamic':4,'Format':'numberic','Value':'205015052','TargetCode':''}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{'SheetId':'9e57442d-faa2-4732-bfe8-6082c7f4cc3b','UId':'89c23fea-c054-41d5-9d1e-0958d45c7a95','Col':5,'Row':7,'ColDynamic':5,'RowDynamic':4,'Format':'numberic','Value':'210477108','TargetCode':''}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{'SheetId':'9e57442d-faa2-4732-bfe8-6082c7f4cc3b','UId':'d5829e20-95a8-4535-904c-7e09f2cdc9f2','Col':6,'Row':7,'ColDynamic':6,'RowDynamic':4,'Format':'numberic','Value':'415492160','TargetCode':''}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{'SheetId':'9e57442d-faa2-4732-bfe8-6082c7f4cc3b','UId':'21f3c77c-886e-43f3-9ba5-fdc740bf45a7','Col':4,'Row':11,'ColDynamic':4,'RowDynamic':8,'Format':'numberic','Value':'73965619','TargetCode':''}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{'SheetId':'9e57442d-faa2-4732-bfe8-6082c7f4cc3b','UId':'fff53ed1-05e1-4ac8-8249-2f48edf9fa14','Col':5,'Row':11,'ColDynamic':5,'RowDynamic':8,'Format':'numberic','Value':'78001386','TargetCode':''}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{'SheetId':'9e57442d-faa2-4732-bfe8-6082c7f4cc3b','UId':'c1a4252e-e2cb-4233-bed1-d3afc836ccc8','Col':6,'Row':11,'ColDynamic':6,'RowDynamic':8,'Format':'numberic','Value':'151967005','TargetCode':''}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{'SheetId':'9e57442d-faa2-4732-bfe8-6082c7f4cc3b','UId':'2b4c7218-ef2f-452d-80ea-cb1d29493e04','Col':4,'Row':12,'Format':'numberic','Value':'42061409','TargetCode':''}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{'SheetId':'9e57442d-faa2-4732-bfe8-6082c7f4cc3b','UId':'2916fb19-bceb-454d-ad42-4fc7a299a2a3','Col':5,'Row':12,'Format':'numberic','Value':'46385560','TargetCode':''}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{'SheetId':'9e57442d-faa2-4732-bfe8-6082c7f4cc3b','UId':'4e500903-fadf-4a73-8849-257ec68842d0','Col':6,'Row':12,'Format':'numberic','Value':'88446969','TargetCode':''}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{'SheetId':'9e57442d-faa2-4732-bfe8-6082c7f4cc3b','UId':'157e5771-4dd4-4ed6-838c-69dd228515cd','Col':4,'Row':14,'ColDynamic':4,'RowDynamic':11,'Format':'numberic','Value':'3480571','TargetCode':''}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{'SheetId':'9e57442d-faa2-4732-bfe8-6082c7f4cc3b','UId':'1e7708d3-6d2b-4639-8d85-59b3c9bf16f5','Col':5,'Row':14,'ColDynamic':5,'RowDynamic':11,'Format':'numberic','Value':'3838528','TargetCode':''}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{'SheetId':'9e57442d-faa2-4732-bfe8-6082c7f4cc3b','UId':'18031c0a-5fc4-4a35-8331-a60cef3972fd','Col':6,'Row':14,'ColDynamic':6,'RowDynamic':11,'Format':'numberic','Value':'7319099','TargetCode':''}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{'SheetId':'9e57442d-faa2-4732-bfe8-6082c7f4cc3b','UId':'963cdae6-2163-4975-9a2a-f08497c7292d','Col':4,'Row':17,'Format':'numberic','Value':'12388024','TargetCode':''}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{'SheetId':'9e57442d-faa2-4732-bfe8-6082c7f4cc3b','UId':'85eed99f-bfdc-4be7-9967-72d9b1d67a5b','Col':5,'Row':17,'Format':'numberic','Value':'12530723','TargetCode':''}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{'SheetId':'9e57442d-faa2-4732-bfe8-6082c7f4cc3b','UId':'a66486eb-4505-4714-830d-ba2c3c0c6cd7','Col':6,'Row':17,'Format':'numberic','Value':'24918747','TargetCode':''}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{'SheetId':'9e57442d-faa2-4732-bfe8-6082c7f4cc3b','UId':'35799ba3-fea0-48d2-b27f-56054b206bd2','Col':4,'Row':24,'ColDynamic':4,'RowDynamic':23,'Format':'numberic','Value':'3068492','TargetCode':''}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{'SheetId':'9e57442d-faa2-4732-bfe8-6082c7f4cc3b','UId':'1863aaae-65a9-4f9f-9c5d-b3b2a95e519b','Col':5,'Row':24,'ColDynamic':5,'RowDynamic':23,'Format':'numberic','Value':'3397259','TargetCode':''}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{'SheetId':'9e57442d-faa2-4732-bfe8-6082c7f4cc3b','UId':'45a838e8-921d-463e-8daa-a5c771a772aa','Col':6,'Row':24,'ColDynamic':6,'RowDynamic':23,'Format':'numberic','Value':'6465751','TargetCode':''}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{'SheetId':'9e57442d-faa2-4732-bfe8-6082c7f4cc3b','UId':'1fe83977-2f78-4ce9-aa52-80fb62c52ad7','Col':4,'Row':26,'ColDynamic':4,'RowDynamic':19,'Format':'numberic','Value':'11000000','TargetCode':''}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{'SheetId':'9e57442d-faa2-4732-bfe8-6082c7f4cc3b','UId':'3e45938a-8b15-4a28-8d4e-6889d6469db5','Col':5,'Row':26,'ColDynamic':5,'RowDynamic':19,'Format':'numberic','Value':'11000000','TargetCode':''}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{'SheetId':'9e57442d-faa2-4732-bfe8-6082c7f4cc3b','UId':'3873886c-5e1c-44a4-ba3a-dae5f5accc8b','Col':6,'Row':26,'ColDynamic':6,'RowDynamic':19,'Format':'numberic','Value':'22000000','TargetCode':''}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 ','TargetCode':''}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 ','TargetCode':''}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 ','TargetCode':''}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{'SheetId':'9e57442d-faa2-4732-bfe8-6082c7f4cc3b','UId':'22eae942-46a3-4663-8bad-854ee399b27a','Col':4,'Row':32,'Format':'numberic','Value':'100000','TargetCode':''}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{'SheetId':'9e57442d-faa2-4732-bfe8-6082c7f4cc3b','UId':'38ae0936-1d1f-43c1-92bd-8403ec08cfeb','Col':6,'Row':32,'Format':'numberic','Value':'100000','TargetCode':''}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{'SheetId':'9e57442d-faa2-4732-bfe8-6082c7f4cc3b','UId':'a2f958ce-55fd-4741-a0a1-bdcf0dd1c8ec','Col':4,'Row':35,'Format':'numberic','Value':'1867123','TargetCode':''}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{'SheetId':'9e57442d-faa2-4732-bfe8-6082c7f4cc3b','UId':'393bdfde-2176-402e-9b16-331c74ac5995','Col':5,'Row':35,'Format':'numberic','Value':'849316','TargetCode':''}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{'SheetId':'9e57442d-faa2-4732-bfe8-6082c7f4cc3b','UId':'61a21fd4-9c85-4c00-b1f5-a006461b16c9','Col':6,'Row':35,'Format':'numberic','Value':'2716439','TargetCode':''}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{'SheetId':'9e57442d-faa2-4732-bfe8-6082c7f4cc3b','UId':'c95f90f6-640a-4331-b0e8-54422c753940','Col':4,'Row':38,'Format':'numberic','Value':'280420612','TargetCode':''}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{'SheetId':'9e57442d-faa2-4732-bfe8-6082c7f4cc3b','UId':'19caeda8-1e5a-4518-8250-4c15acb82c48','Col':5,'Row':38,'Format':'numberic','Value':'297850956','TargetCode':''}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{'SheetId':'9e57442d-faa2-4732-bfe8-6082c7f4cc3b','UId':'d743182c-5853-46f3-8604-ad3aa58840b8','Col':6,'Row':38,'Format':'numberic','Value':'578271568','TargetCode':''}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{'SheetId':'9e57442d-faa2-4732-bfe8-6082c7f4cc3b','UId':'5fb4cc84-0a90-4cae-ba19-392c839af798','Col':4,'Row':39,'Format':'numberic','Value':'-20849316','TargetCode':''}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{'SheetId':'9e57442d-faa2-4732-bfe8-6082c7f4cc3b','UId':'d1eb0ab7-7a60-49c8-b8aa-39c894436edb','Col':6,'Row':39,'Format':'numberic','Value':'-20849316','TargetCode':''}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{'SheetId':'9e57442d-faa2-4732-bfe8-6082c7f4cc3b','UId':'bab2e1a7-20d5-41fd-881b-9a21514bfc4f','Col':4,'Row':41,'Format':'numberic','Value':'-20849316','TargetCode':''}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{'SheetId':'9e57442d-faa2-4732-bfe8-6082c7f4cc3b','UId':'04b06e65-b2eb-4858-bb0b-d72c0270f1f6','Col':6,'Row':41,'Format':'numberic','Value':'-20849316','TargetCode':''}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{'SheetId':'9e57442d-faa2-4732-bfe8-6082c7f4cc3b','UId':'0c34f541-ad2d-4bff-9fce-284295e89335','Col':4,'Row':42,'Format':'numberic','Value':'259571296','TargetCode':''}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{'SheetId':'9e57442d-faa2-4732-bfe8-6082c7f4cc3b','UId':'a1069390-e9a5-41a9-8d0c-f5931f68451d','Col':5,'Row':42,'Format':'numberic','Value':'297850956','TargetCode':''}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{'SheetId':'9e57442d-faa2-4732-bfe8-6082c7f4cc3b','UId':'943a903f-8f0c-48d3-9a7d-d0f797c51f06','Col':6,'Row':42,'Format':'numberic','Value':'557422252','TargetCode':''}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{'SheetId':'9e57442d-faa2-4732-bfe8-6082c7f4cc3b','UId':'14ba2d4e-fc98-469f-8702-009a93d663bf','Col':4,'Row':43,'Format':'numberic','Value':'54734324928','TargetCode':''}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{'SheetId':'9e57442d-faa2-4732-bfe8-6082c7f4cc3b','UId':'46dc8404-c63b-42c5-af20-35a421a3b5ab','Col':5,'Row':43,'Format':'numberic','Value':'54475699510','TargetCode':''}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{'SheetId':'9e57442d-faa2-4732-bfe8-6082c7f4cc3b','UId':'a1137c7a-72fe-4907-952f-0a4daf353a5c','Col':6,'Row':43,'Format':'numberic','Value':'54475699510','TargetCode':''}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{'SheetId':'9e57442d-faa2-4732-bfe8-6082c7f4cc3b','UId':'ae182ae4-ecb8-4b3e-87b1-02fe2b8c8c6e','Col':4,'Row':44,'Format':'numberic','Value':'103607003','TargetCode':''}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{'SheetId':'9e57442d-faa2-4732-bfe8-6082c7f4cc3b','UId':'c7c70708-3a08-4a71-8b5b-958036d28d83','Col':5,'Row':44,'Format':'numberic','Value':'258625418','TargetCode':''}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{'SheetId':'9e57442d-faa2-4732-bfe8-6082c7f4cc3b','UId':'b56d1f06-ac4a-4581-bd76-0a7116bb9601','Col':6,'Row':44,'Format':'numberic','Value':'362232421','TargetCode':''}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{'SheetId':'9e57442d-faa2-4732-bfe8-6082c7f4cc3b','UId':'071f8b6b-411a-4479-a1e0-68ae4989d4d4','Col':4,'Row':45,'Format':'numberic','Value':'259571296','TargetCode':''}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{'SheetId':'9e57442d-faa2-4732-bfe8-6082c7f4cc3b','UId':'649fe867-7540-4d27-809f-914ad09af55e','Col':5,'Row':45,'Format':'numberic','Value':'297850956','TargetCode':''}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{'SheetId':'9e57442d-faa2-4732-bfe8-6082c7f4cc3b','UId':'ce2f8942-9d48-4663-bc86-864ddeb2e9fb','Col':6,'Row':45,'Format':'numberic','Value':'557422252','TargetCode':''}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{'SheetId':'9e57442d-faa2-4732-bfe8-6082c7f4cc3b','UId':'26da4aec-6928-4f66-88a5-fdfd0ee643e5','Col':4,'Row':47,'Format':'numberic','Value':'-155964293','TargetCode':''}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{'SheetId':'9e57442d-faa2-4732-bfe8-6082c7f4cc3b','UId':'9b98b4cd-1dc6-4f10-9fcd-3b02154fc346','Col':5,'Row':47,'Format':'numberic','Value':'-39225538','TargetCode':''}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{'SheetId':'9e57442d-faa2-4732-bfe8-6082c7f4cc3b','UId':'ab589e24-1208-4602-83e1-3b0d9a9ddac2','Col':6,'Row':47,'Format':'numberic','Value':'-195189831','TargetCode':''}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{'SheetId':'9e57442d-faa2-4732-bfe8-6082c7f4cc3b','UId':'a1e12271-7d9c-46e1-be1f-d3831e97dba6','Col':4,'Row':48,'Format':'numberic','Value':'54837931931','TargetCode':''}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{'SheetId':'9e57442d-faa2-4732-bfe8-6082c7f4cc3b','UId':'85d94755-db4c-439e-8336-6cbb28df62be','Col':5,'Row':48,'Format':'numberic','Value':'54734324928','TargetCode':''}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{'SheetId':'9e57442d-faa2-4732-bfe8-6082c7f4cc3b','UId':'d8a625ed-973b-4579-990b-8dd486f640c5','Col':6,'Row':48,'Format':'numberic','Value':'54837931931','TargetCode':''}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75">
      <c r="A307" t="str">
        <f>CONCATENATE("{'SheetId':'1deb9a6e-dc5a-4908-87cc-034ee9747e20'",",","'UId':'b8c20cc2-e76a-461c-ace9-e83abfcc1775'",",'Col':",COLUMN(BCDanhMucDauTu_06029!A15),",'Row':",ROW(BCDanhMucDauTu_06029!A15),",","'ColDynamic':",COLUMN(BCDanhMucDauTu_06029!A16),",","'RowDynamic':",ROW(BCDanhMucDauTu_06029!A16),",","'Format':'numberic'",",'Value':'",SUBSTITUTE(BCDanhMucDauTu_06029!A15,"'","\'"),"','TargetCode':''}")</f>
        <v>{'SheetId':'1deb9a6e-dc5a-4908-87cc-034ee9747e20','UId':'b8c20cc2-e76a-461c-ace9-e83abfcc1775','Col':1,'Row':15,'ColDynamic':1,'RowDynamic':16,'Format':'numberic','Value':' ','TargetCode':''}</v>
      </c>
    </row>
    <row r="308" ht="12.75">
      <c r="A308" t="str">
        <f>CONCATENATE("{'SheetId':'1deb9a6e-dc5a-4908-87cc-034ee9747e20'",",","'UId':'e6fa0887-9c0a-49b1-a5d5-d55f5bee7d17'",",'Col':",COLUMN(BCDanhMucDauTu_06029!B15),",'Row':",ROW(BCDanhMucDauTu_06029!B15),",","'ColDynamic':",COLUMN(BCDanhMucDauTu_06029!B16),",","'RowDynamic':",ROW(BCDanhMucDauTu_06029!B16),",","'Format':'string'",",'Value':'",SUBSTITUTE(BCDanhMucDauTu_06029!B15,"'","\'"),"','TargetCode':''}")</f>
        <v>{'SheetId':'1deb9a6e-dc5a-4908-87cc-034ee9747e20','UId':'e6fa0887-9c0a-49b1-a5d5-d55f5bee7d17','Col':2,'Row':15,'ColDynamic':2,'RowDynamic':16,'Format':'string','Value':'Tổng','TargetCode':''}</v>
      </c>
    </row>
    <row r="309" ht="12.75">
      <c r="A309" t="str">
        <f>CONCATENATE("{'SheetId':'1deb9a6e-dc5a-4908-87cc-034ee9747e20'",",","'UId':'6a029111-438c-4c2c-a425-15433a16ea47'",",'Col':",COLUMN(BCDanhMucDauTu_06029!C15),",'Row':",ROW(BCDanhMucDauTu_06029!C15),",","'ColDynamic':",COLUMN(BCDanhMucDauTu_06029!C16),",","'RowDynamic':",ROW(BCDanhMucDauTu_06029!C16),",","'Format':'numberic'",",'Value':'",SUBSTITUTE(BCDanhMucDauTu_06029!C15,"'","\'"),"','TargetCode':''}")</f>
        <v>{'SheetId':'1deb9a6e-dc5a-4908-87cc-034ee9747e20','UId':'6a029111-438c-4c2c-a425-15433a16ea47','Col':3,'Row':15,'ColDynamic':3,'RowDynamic':16,'Format':'numberic','Value':'2252','TargetCode':''}</v>
      </c>
    </row>
    <row r="310" ht="12.75">
      <c r="A310" t="str">
        <f>CONCATENATE("{'SheetId':'1deb9a6e-dc5a-4908-87cc-034ee9747e20'",",","'UId':'2af5b400-8abe-46e3-8b64-7efb4d13db84'",",'Col':",COLUMN(BCDanhMucDauTu_06029!D15),",'Row':",ROW(BCDanhMucDauTu_06029!D15),",","'ColDynamic':",COLUMN(BCDanhMucDauTu_06029!D16),",","'RowDynamic':",ROW(BCDanhMucDauTu_06029!D16),",","'Format':'numberic'",",'Value':'",SUBSTITUTE(BCDanhMucDauTu_06029!D15,"'","\'"),"','TargetCode':''}")</f>
        <v>{'SheetId':'1deb9a6e-dc5a-4908-87cc-034ee9747e20','UId':'2af5b400-8abe-46e3-8b64-7efb4d13db84','Col':4,'Row':15,'ColDynamic':4,'RowDynamic':16,'Format':'numberic','Value':' ','TargetCode':''}</v>
      </c>
    </row>
    <row r="311" ht="12.75">
      <c r="A311" t="str">
        <f>CONCATENATE("{'SheetId':'1deb9a6e-dc5a-4908-87cc-034ee9747e20'",",","'UId':'142640d6-6a87-400c-bc3e-fd34124b8a95'",",'Col':",COLUMN(BCDanhMucDauTu_06029!E15),",'Row':",ROW(BCDanhMucDauTu_06029!E15),",","'ColDynamic':",COLUMN(BCDanhMucDauTu_06029!E16),",","'RowDynamic':",ROW(BCDanhMucDauTu_06029!E16),",","'Format':'numberic'",",'Value':'",SUBSTITUTE(BCDanhMucDauTu_06029!E15,"'","\'"),"','TargetCode':''}")</f>
        <v>{'SheetId':'1deb9a6e-dc5a-4908-87cc-034ee9747e20','UId':'142640d6-6a87-400c-bc3e-fd34124b8a95','Col':5,'Row':15,'ColDynamic':5,'RowDynamic':16,'Format':'numberic','Value':' ','TargetCode':''}</v>
      </c>
    </row>
    <row r="312" ht="12.75">
      <c r="A312" t="str">
        <f>CONCATENATE("{'SheetId':'1deb9a6e-dc5a-4908-87cc-034ee9747e20'",",","'UId':'a4748164-33b9-46bd-8561-e8b3f76700ee'",",'Col':",COLUMN(BCDanhMucDauTu_06029!F15),",'Row':",ROW(BCDanhMucDauTu_06029!F15),",","'ColDynamic':",COLUMN(BCDanhMucDauTu_06029!F16),",","'RowDynamic':",ROW(BCDanhMucDauTu_06029!F16),",","'Format':'numberic'",",'Value':'",SUBSTITUTE(BCDanhMucDauTu_06029!F15,"'","\'"),"','TargetCode':''}")</f>
        <v>{'SheetId':'1deb9a6e-dc5a-4908-87cc-034ee9747e20','UId':'a4748164-33b9-46bd-8561-e8b3f76700ee','Col':6,'Row':15,'ColDynamic':6,'RowDynamic':16,'Format':'numberic','Value':'18913569293','TargetCode':''}</v>
      </c>
    </row>
    <row r="313" ht="12.75">
      <c r="A313" t="str">
        <f>CONCATENATE("{'SheetId':'1deb9a6e-dc5a-4908-87cc-034ee9747e20'",",","'UId':'8b15b2dd-95b7-4075-8cb9-63831db4f74a'",",'Col':",COLUMN(BCDanhMucDauTu_06029!G15),",'Row':",ROW(BCDanhMucDauTu_06029!G15),",","'ColDynamic':",COLUMN(BCDanhMucDauTu_06029!G16),",","'RowDynamic':",ROW(BCDanhMucDauTu_06029!G16),",","'Format':'numberic'",",'Value':'",SUBSTITUTE(BCDanhMucDauTu_06029!G15,"'","\'"),"','TargetCode':''}")</f>
        <v>{'SheetId':'1deb9a6e-dc5a-4908-87cc-034ee9747e20','UId':'8b15b2dd-95b7-4075-8cb9-63831db4f74a','Col':7,'Row':15,'ColDynamic':7,'RowDynamic':16,'Format':'numberic','Value':'0.343133796310974','TargetCode':''}</v>
      </c>
    </row>
    <row r="314" ht="12.75">
      <c r="A314" t="str">
        <f>CONCATENATE("{'SheetId':'1deb9a6e-dc5a-4908-87cc-034ee9747e20'",",","'UId':'fe496e11-6071-47ac-9042-fb59341ce9d3'",",'Col':",COLUMN(BCDanhMucDauTu_06029!D16),",'Row':",ROW(BCDanhMucDauTu_06029!D16),",","'Format':'numberic'",",'Value':'",SUBSTITUTE(BCDanhMucDauTu_06029!D16,"'","\'"),"','TargetCode':''}")</f>
        <v>{'SheetId':'1deb9a6e-dc5a-4908-87cc-034ee9747e20','UId':'fe496e11-6071-47ac-9042-fb59341ce9d3','Col':4,'Row':16,'Format':'numberic','Value':' ','TargetCode':''}</v>
      </c>
    </row>
    <row r="315" ht="12.75">
      <c r="A315" t="str">
        <f>CONCATENATE("{'SheetId':'1deb9a6e-dc5a-4908-87cc-034ee9747e20'",",","'UId':'8f08a933-d633-4287-845a-9819dc196996'",",'Col':",COLUMN(BCDanhMucDauTu_06029!E16),",'Row':",ROW(BCDanhMucDauTu_06029!E16),",","'Format':'numberic'",",'Value':'",SUBSTITUTE(BCDanhMucDauTu_06029!E16,"'","\'"),"','TargetCode':''}")</f>
        <v>{'SheetId':'1deb9a6e-dc5a-4908-87cc-034ee9747e20','UId':'8f08a933-d633-4287-845a-9819dc196996','Col':5,'Row':16,'Format':'numberic','Value':' ','TargetCode':''}</v>
      </c>
    </row>
    <row r="316" ht="12.75">
      <c r="A316" t="str">
        <f>CONCATENATE("{'SheetId':'1deb9a6e-dc5a-4908-87cc-034ee9747e20'",",","'UId':'dad551f4-82a6-49f9-9019-06cb4c328a89'",",'Col':",COLUMN(BCDanhMucDauTu_06029!F16),",'Row':",ROW(BCDanhMucDauTu_06029!F16),",","'Format':'numberic'",",'Value':'",SUBSTITUTE(BCDanhMucDauTu_06029!F16,"'","\'"),"','TargetCode':''}")</f>
        <v>{'SheetId':'1deb9a6e-dc5a-4908-87cc-034ee9747e20','UId':'dad551f4-82a6-49f9-9019-06cb4c328a89','Col':6,'Row':16,'Format':'numberic','Value':' ','TargetCode':''}</v>
      </c>
    </row>
    <row r="317" ht="12.75">
      <c r="A317" t="str">
        <f>CONCATENATE("{'SheetId':'1deb9a6e-dc5a-4908-87cc-034ee9747e20'",",","'UId':'7bf94847-0bfe-4d96-ab7a-1ce79d9343f5'",",'Col':",COLUMN(BCDanhMucDauTu_06029!G16),",'Row':",ROW(BCDanhMucDauTu_06029!G16),",","'Format':'numberic'",",'Value':'",SUBSTITUTE(BCDanhMucDauTu_06029!G16,"'","\'"),"','TargetCode':''}")</f>
        <v>{'SheetId':'1deb9a6e-dc5a-4908-87cc-034ee9747e20','UId':'7bf94847-0bfe-4d96-ab7a-1ce79d9343f5','Col':7,'Row':16,'Format':'numberic','Value':' ','TargetCode':''}</v>
      </c>
    </row>
    <row r="318" ht="12.75">
      <c r="A318" t="str">
        <f>CONCATENATE("{'SheetId':'1deb9a6e-dc5a-4908-87cc-034ee9747e20'",",","'UId':'55eed474-1147-4da3-9086-9e821874c0a4'",",'Col':",COLUMN(BCDanhMucDauTu_06029!A18),",'Row':",ROW(BCDanhMucDauTu_06029!A18),",","'ColDynamic':",COLUMN(BCDanhMucDauTu_06029!A21),",","'RowDynamic':",ROW(BCDanhMucDauTu_06029!A21),",","'Format':'numberic'",",'Value':'",SUBSTITUTE(BCDanhMucDauTu_06029!A18,"'","\'"),"','TargetCode':''}")</f>
        <v>{'SheetId':'1deb9a6e-dc5a-4908-87cc-034ee9747e20','UId':'55eed474-1147-4da3-9086-9e821874c0a4','Col':1,'Row':18,'ColDynamic':1,'RowDynamic':21,'Format':'numberic','Value':' ','TargetCode':''}</v>
      </c>
    </row>
    <row r="319" ht="12.75">
      <c r="A319" t="str">
        <f>CONCATENATE("{'SheetId':'1deb9a6e-dc5a-4908-87cc-034ee9747e20'",",","'UId':'1c32b7bf-2ca1-44a0-8279-a8f01d6b7249'",",'Col':",COLUMN(BCDanhMucDauTu_06029!B18),",'Row':",ROW(BCDanhMucDauTu_06029!B18),",","'ColDynamic':",COLUMN(BCDanhMucDauTu_06029!B21),",","'RowDynamic':",ROW(BCDanhMucDauTu_06029!B21),",","'Format':'string'",",'Value':'",SUBSTITUTE(BCDanhMucDauTu_06029!B18,"'","\'"),"','TargetCode':''}")</f>
        <v>{'SheetId':'1deb9a6e-dc5a-4908-87cc-034ee9747e20','UId':'1c32b7bf-2ca1-44a0-8279-a8f01d6b7249','Col':2,'Row':18,'ColDynamic':2,'RowDynamic':21,'Format':'string','Value':'Tổng','TargetCode':''}</v>
      </c>
    </row>
    <row r="320" ht="12.75">
      <c r="A320" t="str">
        <f>CONCATENATE("{'SheetId':'1deb9a6e-dc5a-4908-87cc-034ee9747e20'",",","'UId':'f6a0865a-7cc4-4bd5-9c41-171ccfbe8908'",",'Col':",COLUMN(BCDanhMucDauTu_06029!C18),",'Row':",ROW(BCDanhMucDauTu_06029!C18),",","'ColDynamic':",COLUMN(BCDanhMucDauTu_06029!C21),",","'RowDynamic':",ROW(BCDanhMucDauTu_06029!C21),",","'Format':'numberic'",",'Value':'",SUBSTITUTE(BCDanhMucDauTu_06029!C18,"'","\'"),"','TargetCode':''}")</f>
        <v>{'SheetId':'1deb9a6e-dc5a-4908-87cc-034ee9747e20','UId':'f6a0865a-7cc4-4bd5-9c41-171ccfbe8908','Col':3,'Row':18,'ColDynamic':3,'RowDynamic':21,'Format':'numberic','Value':'2254','TargetCode':''}</v>
      </c>
    </row>
    <row r="321" ht="12.75">
      <c r="A321" t="str">
        <f>CONCATENATE("{'SheetId':'1deb9a6e-dc5a-4908-87cc-034ee9747e20'",",","'UId':'26677bc1-4784-4b02-a8da-eb1a17958c29'",",'Col':",COLUMN(BCDanhMucDauTu_06029!D18),",'Row':",ROW(BCDanhMucDauTu_06029!D18),",","'ColDynamic':",COLUMN(BCDanhMucDauTu_06029!D21),",","'RowDynamic':",ROW(BCDanhMucDauTu_06029!D21),",","'Format':'numberic'",",'Value':'",SUBSTITUTE(BCDanhMucDauTu_06029!D18,"'","\'"),"','TargetCode':''}")</f>
        <v>{'SheetId':'1deb9a6e-dc5a-4908-87cc-034ee9747e20','UId':'26677bc1-4784-4b02-a8da-eb1a17958c29','Col':4,'Row':18,'ColDynamic':4,'RowDynamic':21,'Format':'numberic','Value':' ','TargetCode':''}</v>
      </c>
    </row>
    <row r="322" ht="12.75">
      <c r="A322" t="str">
        <f>CONCATENATE("{'SheetId':'1deb9a6e-dc5a-4908-87cc-034ee9747e20'",",","'UId':'8088aec8-68fc-443f-8fce-4f1788e831ff'",",'Col':",COLUMN(BCDanhMucDauTu_06029!E18),",'Row':",ROW(BCDanhMucDauTu_06029!E18),",","'ColDynamic':",COLUMN(BCDanhMucDauTu_06029!E21),",","'RowDynamic':",ROW(BCDanhMucDauTu_06029!E21),",","'Format':'numberic'",",'Value':'",SUBSTITUTE(BCDanhMucDauTu_06029!E18,"'","\'"),"','TargetCode':''}")</f>
        <v>{'SheetId':'1deb9a6e-dc5a-4908-87cc-034ee9747e20','UId':'8088aec8-68fc-443f-8fce-4f1788e831ff','Col':5,'Row':18,'ColDynamic':5,'RowDynamic':21,'Format':'numberic','Value':' ','TargetCode':''}</v>
      </c>
    </row>
    <row r="323" ht="12.75">
      <c r="A323" t="str">
        <f>CONCATENATE("{'SheetId':'1deb9a6e-dc5a-4908-87cc-034ee9747e20'",",","'UId':'109895da-3858-4d8d-ab90-543bcf58b23e'",",'Col':",COLUMN(BCDanhMucDauTu_06029!F18),",'Row':",ROW(BCDanhMucDauTu_06029!F18),",","'ColDynamic':",COLUMN(BCDanhMucDauTu_06029!F21),",","'RowDynamic':",ROW(BCDanhMucDauTu_06029!F21),",","'Format':'numberic'",",'Value':'",SUBSTITUTE(BCDanhMucDauTu_06029!F18,"'","\'"),"','TargetCode':''}")</f>
        <v>{'SheetId':'1deb9a6e-dc5a-4908-87cc-034ee9747e20','UId':'109895da-3858-4d8d-ab90-543bcf58b23e','Col':6,'Row':18,'ColDynamic':6,'RowDynamic':21,'Format':'numberic','Value':' ','TargetCode':''}</v>
      </c>
    </row>
    <row r="324" ht="12.75">
      <c r="A324" t="str">
        <f>CONCATENATE("{'SheetId':'1deb9a6e-dc5a-4908-87cc-034ee9747e20'",",","'UId':'b12319f9-b486-4e3c-968f-635c2693280b'",",'Col':",COLUMN(BCDanhMucDauTu_06029!G18),",'Row':",ROW(BCDanhMucDauTu_06029!G18),",","'ColDynamic':",COLUMN(BCDanhMucDauTu_06029!G21),",","'RowDynamic':",ROW(BCDanhMucDauTu_06029!G21),",","'Format':'numberic'",",'Value':'",SUBSTITUTE(BCDanhMucDauTu_06029!G18,"'","\'"),"','TargetCode':''}")</f>
        <v>{'SheetId':'1deb9a6e-dc5a-4908-87cc-034ee9747e20','UId':'b12319f9-b486-4e3c-968f-635c2693280b','Col':7,'Row':18,'ColDynamic':7,'RowDynamic':21,'Format':'numberic','Value':' ','TargetCode':''}</v>
      </c>
    </row>
    <row r="325" ht="12.75">
      <c r="A325" t="str">
        <f>CONCATENATE("{'SheetId':'1deb9a6e-dc5a-4908-87cc-034ee9747e20'",",","'UId':'740ad2fc-8f8c-4571-bfbb-d73a204a23fa'",",'Col':",COLUMN(BCDanhMucDauTu_06029!D19),",'Row':",ROW(BCDanhMucDauTu_06029!D19),",","'Format':'numberic'",",'Value':'",SUBSTITUTE(BCDanhMucDauTu_06029!D19,"'","\'"),"','TargetCode':''}")</f>
        <v>{'SheetId':'1deb9a6e-dc5a-4908-87cc-034ee9747e20','UId':'740ad2fc-8f8c-4571-bfbb-d73a204a23fa','Col':4,'Row':19,'Format':'numberic','Value':' ','TargetCode':''}</v>
      </c>
    </row>
    <row r="326" ht="12.75">
      <c r="A326" t="str">
        <f>CONCATENATE("{'SheetId':'1deb9a6e-dc5a-4908-87cc-034ee9747e20'",",","'UId':'41643327-c3cb-4259-acbc-d10c8c939580'",",'Col':",COLUMN(BCDanhMucDauTu_06029!E19),",'Row':",ROW(BCDanhMucDauTu_06029!E19),",","'Format':'numberic'",",'Value':'",SUBSTITUTE(BCDanhMucDauTu_06029!E19,"'","\'"),"','TargetCode':''}")</f>
        <v>{'SheetId':'1deb9a6e-dc5a-4908-87cc-034ee9747e20','UId':'41643327-c3cb-4259-acbc-d10c8c939580','Col':5,'Row':19,'Format':'numberic','Value':' ','TargetCode':''}</v>
      </c>
    </row>
    <row r="327" ht="12.75">
      <c r="A327" t="str">
        <f>CONCATENATE("{'SheetId':'1deb9a6e-dc5a-4908-87cc-034ee9747e20'",",","'UId':'d007d564-0a98-45f4-94c4-a2e4056245bc'",",'Col':",COLUMN(BCDanhMucDauTu_06029!F19),",'Row':",ROW(BCDanhMucDauTu_06029!F19),",","'Format':'numberic'",",'Value':'",SUBSTITUTE(BCDanhMucDauTu_06029!F19,"'","\'"),"','TargetCode':''}")</f>
        <v>{'SheetId':'1deb9a6e-dc5a-4908-87cc-034ee9747e20','UId':'d007d564-0a98-45f4-94c4-a2e4056245bc','Col':6,'Row':19,'Format':'numberic','Value':' ','TargetCode':''}</v>
      </c>
    </row>
    <row r="328" ht="12.75">
      <c r="A328" t="str">
        <f>CONCATENATE("{'SheetId':'1deb9a6e-dc5a-4908-87cc-034ee9747e20'",",","'UId':'87b8e950-d5f9-45b4-8cfb-d8108dd16f8f'",",'Col':",COLUMN(BCDanhMucDauTu_06029!G19),",'Row':",ROW(BCDanhMucDauTu_06029!G19),",","'Format':'numberic'",",'Value':'",SUBSTITUTE(BCDanhMucDauTu_06029!G19,"'","\'"),"','TargetCode':''}")</f>
        <v>{'SheetId':'1deb9a6e-dc5a-4908-87cc-034ee9747e20','UId':'87b8e950-d5f9-45b4-8cfb-d8108dd16f8f','Col':7,'Row':19,'Format':'numberic','Value':' ','TargetCode':''}</v>
      </c>
    </row>
    <row r="329" ht="12.75">
      <c r="A329" t="str">
        <f>CONCATENATE("{'SheetId':'1deb9a6e-dc5a-4908-87cc-034ee9747e20'",",","'UId':'70e2406f-94eb-466f-8d09-837ad44a449c'",",'Col':",COLUMN(BCDanhMucDauTu_06029!D20),",'Row':",ROW(BCDanhMucDauTu_06029!D20),",","'Format':'numberic'",",'Value':'",SUBSTITUTE(BCDanhMucDauTu_06029!D20,"'","\'"),"','TargetCode':''}")</f>
        <v>{'SheetId':'1deb9a6e-dc5a-4908-87cc-034ee9747e20','UId':'70e2406f-94eb-466f-8d09-837ad44a449c','Col':4,'Row':20,'Format':'numberic','Value':' ','TargetCode':''}</v>
      </c>
    </row>
    <row r="330" ht="12.75">
      <c r="A330" t="str">
        <f>CONCATENATE("{'SheetId':'1deb9a6e-dc5a-4908-87cc-034ee9747e20'",",","'UId':'d0c68994-6723-45f4-a51b-ec4a1f1cb761'",",'Col':",COLUMN(BCDanhMucDauTu_06029!E20),",'Row':",ROW(BCDanhMucDauTu_06029!E20),",","'Format':'numberic'",",'Value':'",SUBSTITUTE(BCDanhMucDauTu_06029!E20,"'","\'"),"','TargetCode':''}")</f>
        <v>{'SheetId':'1deb9a6e-dc5a-4908-87cc-034ee9747e20','UId':'d0c68994-6723-45f4-a51b-ec4a1f1cb761','Col':5,'Row':20,'Format':'numberic','Value':' ','TargetCode':''}</v>
      </c>
    </row>
    <row r="331" ht="12.75">
      <c r="A331" t="str">
        <f>CONCATENATE("{'SheetId':'1deb9a6e-dc5a-4908-87cc-034ee9747e20'",",","'UId':'6c78638c-c601-49bf-a9e5-d48c4258eadd'",",'Col':",COLUMN(BCDanhMucDauTu_06029!F20),",'Row':",ROW(BCDanhMucDauTu_06029!F20),",","'Format':'numberic'",",'Value':'",SUBSTITUTE(BCDanhMucDauTu_06029!F20,"'","\'"),"','TargetCode':''}")</f>
        <v>{'SheetId':'1deb9a6e-dc5a-4908-87cc-034ee9747e20','UId':'6c78638c-c601-49bf-a9e5-d48c4258eadd','Col':6,'Row':20,'Format':'numberic','Value':' ','TargetCode':''}</v>
      </c>
    </row>
    <row r="332" ht="12.75">
      <c r="A332" t="str">
        <f>CONCATENATE("{'SheetId':'1deb9a6e-dc5a-4908-87cc-034ee9747e20'",",","'UId':'bb82eed3-a7c3-4954-be20-20a9717d4026'",",'Col':",COLUMN(BCDanhMucDauTu_06029!G20),",'Row':",ROW(BCDanhMucDauTu_06029!G20),",","'Format':'numberic'",",'Value':'",SUBSTITUTE(BCDanhMucDauTu_06029!G20,"'","\'"),"','TargetCode':''}")</f>
        <v>{'SheetId':'1deb9a6e-dc5a-4908-87cc-034ee9747e20','UId':'bb82eed3-a7c3-4954-be20-20a9717d4026','Col':7,'Row':20,'Format':'numberic','Value':' ','TargetCode':''}</v>
      </c>
    </row>
    <row r="333" ht="12.75">
      <c r="A333" t="str">
        <f>CONCATENATE("{'SheetId':'1deb9a6e-dc5a-4908-87cc-034ee9747e20'",",","'UId':'4fe6fd2f-049f-4c3b-a78b-58fd08d62d7d'",",'Col':",COLUMN(BCDanhMucDauTu_06029!A22),",'Row':",ROW(BCDanhMucDauTu_06029!A22),",","'ColDynamic':",COLUMN(BCDanhMucDauTu_06029!A25),",","'RowDynamic':",ROW(BCDanhMucDauTu_06029!A25),",","'Format':'numberic'",",'Value':'",SUBSTITUTE(BCDanhMucDauTu_06029!A22,"'","\'"),"','TargetCode':''}")</f>
        <v>{'SheetId':'1deb9a6e-dc5a-4908-87cc-034ee9747e20','UId':'4fe6fd2f-049f-4c3b-a78b-58fd08d62d7d','Col':1,'Row':22,'ColDynamic':1,'RowDynamic':25,'Format':'numberic','Value':' ','TargetCode':''}</v>
      </c>
    </row>
    <row r="334" ht="12.75">
      <c r="A334" t="str">
        <f>CONCATENATE("{'SheetId':'1deb9a6e-dc5a-4908-87cc-034ee9747e20'",",","'UId':'21737fa5-5263-466a-9802-c554ec94ffeb'",",'Col':",COLUMN(BCDanhMucDauTu_06029!B22),",'Row':",ROW(BCDanhMucDauTu_06029!B22),",","'ColDynamic':",COLUMN(BCDanhMucDauTu_06029!B25),",","'RowDynamic':",ROW(BCDanhMucDauTu_06029!B25),",","'Format':'string'",",'Value':'",SUBSTITUTE(BCDanhMucDauTu_06029!B22,"'","\'"),"','TargetCode':''}")</f>
        <v>{'SheetId':'1deb9a6e-dc5a-4908-87cc-034ee9747e20','UId':'21737fa5-5263-466a-9802-c554ec94ffeb','Col':2,'Row':22,'ColDynamic':2,'RowDynamic':25,'Format':'string','Value':'Tổng','TargetCode':''}</v>
      </c>
    </row>
    <row r="335" ht="12.75">
      <c r="A335" t="str">
        <f>CONCATENATE("{'SheetId':'1deb9a6e-dc5a-4908-87cc-034ee9747e20'",",","'UId':'b1780ae8-e3e9-4d68-b8e3-06dc22233b5c'",",'Col':",COLUMN(BCDanhMucDauTu_06029!C22),",'Row':",ROW(BCDanhMucDauTu_06029!C22),",","'ColDynamic':",COLUMN(BCDanhMucDauTu_06029!C25),",","'RowDynamic':",ROW(BCDanhMucDauTu_06029!C25),",","'Format':'numberic'",",'Value':'",SUBSTITUTE(BCDanhMucDauTu_06029!C22,"'","\'"),"','TargetCode':''}")</f>
        <v>{'SheetId':'1deb9a6e-dc5a-4908-87cc-034ee9747e20','UId':'b1780ae8-e3e9-4d68-b8e3-06dc22233b5c','Col':3,'Row':22,'ColDynamic':3,'RowDynamic':25,'Format':'numberic','Value':'2257','TargetCode':''}</v>
      </c>
    </row>
    <row r="336" ht="12.75">
      <c r="A336" t="str">
        <f>CONCATENATE("{'SheetId':'1deb9a6e-dc5a-4908-87cc-034ee9747e20'",",","'UId':'fd0c415a-d2bc-42ee-b389-414f8400dae8'",",'Col':",COLUMN(BCDanhMucDauTu_06029!D22),",'Row':",ROW(BCDanhMucDauTu_06029!D22),",","'ColDynamic':",COLUMN(BCDanhMucDauTu_06029!D25),",","'RowDynamic':",ROW(BCDanhMucDauTu_06029!D25),",","'Format':'numberic'",",'Value':'",SUBSTITUTE(BCDanhMucDauTu_06029!D22,"'","\'"),"','TargetCode':''}")</f>
        <v>{'SheetId':'1deb9a6e-dc5a-4908-87cc-034ee9747e20','UId':'fd0c415a-d2bc-42ee-b389-414f8400dae8','Col':4,'Row':22,'ColDynamic':4,'RowDynamic':25,'Format':'numberic','Value':' ','TargetCode':''}</v>
      </c>
    </row>
    <row r="337" ht="12.75">
      <c r="A337" t="str">
        <f>CONCATENATE("{'SheetId':'1deb9a6e-dc5a-4908-87cc-034ee9747e20'",",","'UId':'816243e8-9c85-4ba1-805c-371f6b4844e4'",",'Col':",COLUMN(BCDanhMucDauTu_06029!E22),",'Row':",ROW(BCDanhMucDauTu_06029!E22),",","'ColDynamic':",COLUMN(BCDanhMucDauTu_06029!E25),",","'RowDynamic':",ROW(BCDanhMucDauTu_06029!E25),",","'Format':'numberic'",",'Value':'",SUBSTITUTE(BCDanhMucDauTu_06029!E22,"'","\'"),"','TargetCode':''}")</f>
        <v>{'SheetId':'1deb9a6e-dc5a-4908-87cc-034ee9747e20','UId':'816243e8-9c85-4ba1-805c-371f6b4844e4','Col':5,'Row':22,'ColDynamic':5,'RowDynamic':25,'Format':'numberic','Value':' ','TargetCode':''}</v>
      </c>
    </row>
    <row r="338" ht="12.75">
      <c r="A338" t="str">
        <f>CONCATENATE("{'SheetId':'1deb9a6e-dc5a-4908-87cc-034ee9747e20'",",","'UId':'2efa8183-1804-400f-919b-54e0d328e017'",",'Col':",COLUMN(BCDanhMucDauTu_06029!F22),",'Row':",ROW(BCDanhMucDauTu_06029!F22),",","'ColDynamic':",COLUMN(BCDanhMucDauTu_06029!F25),",","'RowDynamic':",ROW(BCDanhMucDauTu_06029!F25),",","'Format':'numberic'",",'Value':'",SUBSTITUTE(BCDanhMucDauTu_06029!F22,"'","\'"),"','TargetCode':''}")</f>
        <v>{'SheetId':'1deb9a6e-dc5a-4908-87cc-034ee9747e20','UId':'2efa8183-1804-400f-919b-54e0d328e017','Col':6,'Row':22,'ColDynamic':6,'RowDynamic':25,'Format':'numberic','Value':'2481344439','TargetCode':''}</v>
      </c>
    </row>
    <row r="339" ht="12.75">
      <c r="A339" t="str">
        <f>CONCATENATE("{'SheetId':'1deb9a6e-dc5a-4908-87cc-034ee9747e20'",",","'UId':'890ca93f-4ffa-4063-bc4e-3ca8427d321f'",",'Col':",COLUMN(BCDanhMucDauTu_06029!G22),",'Row':",ROW(BCDanhMucDauTu_06029!G22),",","'ColDynamic':",COLUMN(BCDanhMucDauTu_06029!G25),",","'RowDynamic':",ROW(BCDanhMucDauTu_06029!G25),",","'Format':'numberic'",",'Value':'",SUBSTITUTE(BCDanhMucDauTu_06029!G22,"'","\'"),"','TargetCode':''}")</f>
        <v>{'SheetId':'1deb9a6e-dc5a-4908-87cc-034ee9747e20','UId':'890ca93f-4ffa-4063-bc4e-3ca8427d321f','Col':7,'Row':22,'ColDynamic':7,'RowDynamic':25,'Format':'numberic','Value':'0.0450170522612203','TargetCode':''}</v>
      </c>
    </row>
    <row r="340" ht="12.75">
      <c r="A340" t="str">
        <f>CONCATENATE("{'SheetId':'1deb9a6e-dc5a-4908-87cc-034ee9747e20'",",","'UId':'df249e66-a9ea-45a2-9c76-d51aecb2379d'",",'Col':",COLUMN(BCDanhMucDauTu_06029!D23),",'Row':",ROW(BCDanhMucDauTu_06029!D23),",","'Format':'numberic'",",'Value':'",SUBSTITUTE(BCDanhMucDauTu_06029!D23,"'","\'"),"','TargetCode':''}")</f>
        <v>{'SheetId':'1deb9a6e-dc5a-4908-87cc-034ee9747e20','UId':'df249e66-a9ea-45a2-9c76-d51aecb2379d','Col':4,'Row':23,'Format':'numberic','Value':' ','TargetCode':''}</v>
      </c>
    </row>
    <row r="341" ht="12.75">
      <c r="A341" t="str">
        <f>CONCATENATE("{'SheetId':'1deb9a6e-dc5a-4908-87cc-034ee9747e20'",",","'UId':'a81df1b4-0c26-4bbd-9a9d-27dc4b538b2c'",",'Col':",COLUMN(BCDanhMucDauTu_06029!E23),",'Row':",ROW(BCDanhMucDauTu_06029!E23),",","'Format':'numberic'",",'Value':'",SUBSTITUTE(BCDanhMucDauTu_06029!E23,"'","\'"),"','TargetCode':''}")</f>
        <v>{'SheetId':'1deb9a6e-dc5a-4908-87cc-034ee9747e20','UId':'a81df1b4-0c26-4bbd-9a9d-27dc4b538b2c','Col':5,'Row':23,'Format':'numberic','Value':' ','TargetCode':''}</v>
      </c>
    </row>
    <row r="342" ht="12.75">
      <c r="A342" t="str">
        <f>CONCATENATE("{'SheetId':'1deb9a6e-dc5a-4908-87cc-034ee9747e20'",",","'UId':'4a9e3616-ca24-464d-b5e2-89b07d4dab94'",",'Col':",COLUMN(BCDanhMucDauTu_06029!F23),",'Row':",ROW(BCDanhMucDauTu_06029!F23),",","'Format':'numberic'",",'Value':'",SUBSTITUTE(BCDanhMucDauTu_06029!F23,"'","\'"),"','TargetCode':''}")</f>
        <v>{'SheetId':'1deb9a6e-dc5a-4908-87cc-034ee9747e20','UId':'4a9e3616-ca24-464d-b5e2-89b07d4dab94','Col':6,'Row':23,'Format':'numberic','Value':' ','TargetCode':''}</v>
      </c>
    </row>
    <row r="343" ht="12.75">
      <c r="A343" t="str">
        <f>CONCATENATE("{'SheetId':'1deb9a6e-dc5a-4908-87cc-034ee9747e20'",",","'UId':'4cbb5dbb-7a56-4367-b451-172c5d9fc088'",",'Col':",COLUMN(BCDanhMucDauTu_06029!G23),",'Row':",ROW(BCDanhMucDauTu_06029!G23),",","'Format':'numberic'",",'Value':'",SUBSTITUTE(BCDanhMucDauTu_06029!G23,"'","\'"),"','TargetCode':''}")</f>
        <v>{'SheetId':'1deb9a6e-dc5a-4908-87cc-034ee9747e20','UId':'4cbb5dbb-7a56-4367-b451-172c5d9fc088','Col':7,'Row':23,'Format':'numberic','Value':' ','TargetCode':''}</v>
      </c>
    </row>
    <row r="344" ht="12.75">
      <c r="A344" t="str">
        <f>CONCATENATE("{'SheetId':'1deb9a6e-dc5a-4908-87cc-034ee9747e20'",",","'UId':'70357de6-0706-48a2-a361-da95bcaa1827'",",'Col':",COLUMN(BCDanhMucDauTu_06029!D24),",'Row':",ROW(BCDanhMucDauTu_06029!D24),",","'Format':'numberic'",",'Value':'",SUBSTITUTE(BCDanhMucDauTu_06029!D24,"'","\'"),"','TargetCode':''}")</f>
        <v>{'SheetId':'1deb9a6e-dc5a-4908-87cc-034ee9747e20','UId':'70357de6-0706-48a2-a361-da95bcaa1827','Col':4,'Row':24,'Format':'numberic','Value':' ','TargetCode':''}</v>
      </c>
    </row>
    <row r="345" ht="12.75">
      <c r="A345" t="str">
        <f>CONCATENATE("{'SheetId':'1deb9a6e-dc5a-4908-87cc-034ee9747e20'",",","'UId':'4f148c59-190d-4dad-aff9-126f4ce81c6d'",",'Col':",COLUMN(BCDanhMucDauTu_06029!E24),",'Row':",ROW(BCDanhMucDauTu_06029!E24),",","'Format':'numberic'",",'Value':'",SUBSTITUTE(BCDanhMucDauTu_06029!E24,"'","\'"),"','TargetCode':''}")</f>
        <v>{'SheetId':'1deb9a6e-dc5a-4908-87cc-034ee9747e20','UId':'4f148c59-190d-4dad-aff9-126f4ce81c6d','Col':5,'Row':24,'Format':'numberic','Value':' ','TargetCode':''}</v>
      </c>
    </row>
    <row r="346" ht="12.75">
      <c r="A346" t="str">
        <f>CONCATENATE("{'SheetId':'1deb9a6e-dc5a-4908-87cc-034ee9747e20'",",","'UId':'6ba9d2bf-7322-4bb6-be73-05a728f53c5a'",",'Col':",COLUMN(BCDanhMucDauTu_06029!F24),",'Row':",ROW(BCDanhMucDauTu_06029!F24),",","'Format':'numberic'",",'Value':'",SUBSTITUTE(BCDanhMucDauTu_06029!F24,"'","\'"),"','TargetCode':''}")</f>
        <v>{'SheetId':'1deb9a6e-dc5a-4908-87cc-034ee9747e20','UId':'6ba9d2bf-7322-4bb6-be73-05a728f53c5a','Col':6,'Row':24,'Format':'numberic','Value':'0','TargetCode':''}</v>
      </c>
    </row>
    <row r="347" ht="12.75">
      <c r="A347" t="str">
        <f>CONCATENATE("{'SheetId':'1deb9a6e-dc5a-4908-87cc-034ee9747e20'",",","'UId':'cad08826-aed0-458d-a3df-563ee1ca2782'",",'Col':",COLUMN(BCDanhMucDauTu_06029!G24),",'Row':",ROW(BCDanhMucDauTu_06029!G24),",","'Format':'numberic'",",'Value':'",SUBSTITUTE(BCDanhMucDauTu_06029!G24,"'","\'"),"','TargetCode':''}")</f>
        <v>{'SheetId':'1deb9a6e-dc5a-4908-87cc-034ee9747e20','UId':'cad08826-aed0-458d-a3df-563ee1ca2782','Col':7,'Row':24,'Format':'numberic','Value':'','TargetCode':''}</v>
      </c>
    </row>
    <row r="348" ht="12.75">
      <c r="A348" t="str">
        <f>CONCATENATE("{'SheetId':'1deb9a6e-dc5a-4908-87cc-034ee9747e20'",",","'UId':'26452794-e0d2-44f2-8c51-7f5465fbf4cf'",",'Col':",COLUMN(BCDanhMucDauTu_06029!A26),",'Row':",ROW(BCDanhMucDauTu_06029!A26),",","'ColDynamic':",COLUMN(BCDanhMucDauTu_06029!A23),",","'RowDynamic':",ROW(BCDanhMucDauTu_06029!A23),",","'Format':'string'",",'Value':'",SUBSTITUTE(BCDanhMucDauTu_06029!A26,"'","\'"),"','TargetCode':''}")</f>
        <v>{'SheetId':'1deb9a6e-dc5a-4908-87cc-034ee9747e20','UId':'26452794-e0d2-44f2-8c51-7f5465fbf4cf','Col':1,'Row':26,'ColDynamic':1,'RowDynamic':23,'Format':'string','Value':' ','TargetCode':''}</v>
      </c>
    </row>
    <row r="349" ht="12.75">
      <c r="A349" t="str">
        <f>CONCATENATE("{'SheetId':'1deb9a6e-dc5a-4908-87cc-034ee9747e20'",",","'UId':'9b14eff9-5e45-4cf1-9494-0604b89ed28b'",",'Col':",COLUMN(BCDanhMucDauTu_06029!B26),",'Row':",ROW(BCDanhMucDauTu_06029!B26),",","'ColDynamic':",COLUMN(BCDanhMucDauTu_06029!B23),",","'RowDynamic':",ROW(BCDanhMucDauTu_06029!B23),",","'Format':'string'",",'Value':'",SUBSTITUTE(BCDanhMucDauTu_06029!B26,"'","\'"),"','TargetCode':''}")</f>
        <v>{'SheetId':'1deb9a6e-dc5a-4908-87cc-034ee9747e20','UId':'9b14eff9-5e45-4cf1-9494-0604b89ed28b','Col':2,'Row':26,'ColDynamic':2,'RowDynamic':23,'Format':'string','Value':'Tiền gửi ngân hàng','TargetCode':''}</v>
      </c>
    </row>
    <row r="350" ht="12.75">
      <c r="A350" t="str">
        <f>CONCATENATE("{'SheetId':'1deb9a6e-dc5a-4908-87cc-034ee9747e20'",",","'UId':'8d66f097-23e3-4ef9-8131-e5ac52c6b32f'",",'Col':",COLUMN(BCDanhMucDauTu_06029!C26),",'Row':",ROW(BCDanhMucDauTu_06029!C26),",","'ColDynamic':",COLUMN(BCDanhMucDauTu_06029!C23),",","'RowDynamic':",ROW(BCDanhMucDauTu_06029!C23),",","'Format':'string'",",'Value':'",SUBSTITUTE(BCDanhMucDauTu_06029!C26,"'","\'"),"','TargetCode':''}")</f>
        <v>{'SheetId':'1deb9a6e-dc5a-4908-87cc-034ee9747e20','UId':'8d66f097-23e3-4ef9-8131-e5ac52c6b32f','Col':3,'Row':26,'ColDynamic':3,'RowDynamic':23,'Format':'string','Value':'2260','TargetCode':''}</v>
      </c>
    </row>
    <row r="351" ht="12.75">
      <c r="A351" t="str">
        <f>CONCATENATE("{'SheetId':'1deb9a6e-dc5a-4908-87cc-034ee9747e20'",",","'UId':'ead9614a-658c-4220-bedf-ca1bfba113ca'",",'Col':",COLUMN(BCDanhMucDauTu_06029!D26),",'Row':",ROW(BCDanhMucDauTu_06029!D26),",","'ColDynamic':",COLUMN(BCDanhMucDauTu_06029!D23),",","'RowDynamic':",ROW(BCDanhMucDauTu_06029!D23),",","'Format':'numberic'",",'Value':'",SUBSTITUTE(BCDanhMucDauTu_06029!D26,"'","\'"),"','TargetCode':''}")</f>
        <v>{'SheetId':'1deb9a6e-dc5a-4908-87cc-034ee9747e20','UId':'ead9614a-658c-4220-bedf-ca1bfba113ca','Col':4,'Row':26,'ColDynamic':4,'RowDynamic':23,'Format':'numberic','Value':' ','TargetCode':''}</v>
      </c>
    </row>
    <row r="352" ht="12.75">
      <c r="A352" t="str">
        <f>CONCATENATE("{'SheetId':'1deb9a6e-dc5a-4908-87cc-034ee9747e20'",",","'UId':'4fdfc09c-5e5b-40ad-b617-c48d140e6fbc'",",'Col':",COLUMN(BCDanhMucDauTu_06029!E26),",'Row':",ROW(BCDanhMucDauTu_06029!E26),",","'ColDynamic':",COLUMN(BCDanhMucDauTu_06029!E23),",","'RowDynamic':",ROW(BCDanhMucDauTu_06029!E23),",","'Format':'numberic'",",'Value':'",SUBSTITUTE(BCDanhMucDauTu_06029!E26,"'","\'"),"','TargetCode':''}")</f>
        <v>{'SheetId':'1deb9a6e-dc5a-4908-87cc-034ee9747e20','UId':'4fdfc09c-5e5b-40ad-b617-c48d140e6fbc','Col':5,'Row':26,'ColDynamic':5,'RowDynamic':23,'Format':'numberic','Value':' ','TargetCode':''}</v>
      </c>
    </row>
    <row r="353" ht="12.75">
      <c r="A353" t="str">
        <f>CONCATENATE("{'SheetId':'1deb9a6e-dc5a-4908-87cc-034ee9747e20'",",","'UId':'ba8351a8-8ef9-4c39-b20c-9e499c7302c4'",",'Col':",COLUMN(BCDanhMucDauTu_06029!F26),",'Row':",ROW(BCDanhMucDauTu_06029!F26),",","'ColDynamic':",COLUMN(BCDanhMucDauTu_06029!F23),",","'RowDynamic':",ROW(BCDanhMucDauTu_06029!F23),",","'Format':'numberic'",",'Value':'",SUBSTITUTE(BCDanhMucDauTu_06029!F26,"'","\'"),"','TargetCode':''}")</f>
        <v>{'SheetId':'1deb9a6e-dc5a-4908-87cc-034ee9747e20','UId':'ba8351a8-8ef9-4c39-b20c-9e499c7302c4','Col':6,'Row':26,'ColDynamic':6,'RowDynamic':23,'Format':'numberic','Value':'324360062','TargetCode':''}</v>
      </c>
    </row>
    <row r="354" ht="12.75">
      <c r="A354" t="str">
        <f>CONCATENATE("{'SheetId':'1deb9a6e-dc5a-4908-87cc-034ee9747e20'",",","'UId':'20aec549-2649-4108-8c50-4ff697541fea'",",'Col':",COLUMN(BCDanhMucDauTu_06029!G26),",'Row':",ROW(BCDanhMucDauTu_06029!G26),",","'ColDynamic':",COLUMN(BCDanhMucDauTu_06029!G23),",","'RowDynamic':",ROW(BCDanhMucDauTu_06029!G23),",","'Format':'numberic'",",'Value':'",SUBSTITUTE(BCDanhMucDauTu_06029!G26,"'","\'"),"','TargetCode':''}")</f>
        <v>{'SheetId':'1deb9a6e-dc5a-4908-87cc-034ee9747e20','UId':'20aec549-2649-4108-8c50-4ff697541fea','Col':7,'Row':26,'ColDynamic':7,'RowDynamic':23,'Format':'numberic','Value':'0.0059','TargetCode':''}</v>
      </c>
    </row>
    <row r="355" ht="12.75">
      <c r="A355" t="str">
        <f>CONCATENATE("{'SheetId':'1deb9a6e-dc5a-4908-87cc-034ee9747e20'",",","'UId':'c94d94d7-01a6-4c24-95e6-4f83c62d0567'",",'Col':",COLUMN(BCDanhMucDauTu_06029!A30),",'Row':",ROW(BCDanhMucDauTu_06029!A30),",","'ColDynamic':",COLUMN(BCDanhMucDauTu_06029!A25),",","'RowDynamic':",ROW(BCDanhMucDauTu_06029!A25),",","'Format':'string'",",'Value':'",SUBSTITUTE(BCDanhMucDauTu_06029!A30,"'","\'"),"','TargetCode':''}")</f>
        <v>{'SheetId':'1deb9a6e-dc5a-4908-87cc-034ee9747e20','UId':'c94d94d7-01a6-4c24-95e6-4f83c62d0567','Col':1,'Row':30,'ColDynamic':1,'RowDynamic':25,'Format':'string','Value':' ','TargetCode':''}</v>
      </c>
    </row>
    <row r="356" ht="12.75">
      <c r="A356" t="str">
        <f>CONCATENATE("{'SheetId':'1deb9a6e-dc5a-4908-87cc-034ee9747e20'",",","'UId':'333b59bf-d7bf-4903-a769-681773c5c1d6'",",'Col':",COLUMN(BCDanhMucDauTu_06029!B30),",'Row':",ROW(BCDanhMucDauTu_06029!B30),",","'ColDynamic':",COLUMN(BCDanhMucDauTu_06029!B25),",","'RowDynamic':",ROW(BCDanhMucDauTu_06029!B25),",","'Format':'string'",",'Value':'",SUBSTITUTE(BCDanhMucDauTu_06029!B30,"'","\'"),"','TargetCode':''}")</f>
        <v>{'SheetId':'1deb9a6e-dc5a-4908-87cc-034ee9747e20','UId':'333b59bf-d7bf-4903-a769-681773c5c1d6','Col':2,'Row':30,'ColDynamic':2,'RowDynamic':25,'Format':'string','Value':'','TargetCode':''}</v>
      </c>
    </row>
    <row r="357" ht="12.75">
      <c r="A357" t="str">
        <f>CONCATENATE("{'SheetId':'1deb9a6e-dc5a-4908-87cc-034ee9747e20'",",","'UId':'70dcb08c-d0c0-43e8-87c7-cb83b1736902'",",'Col':",COLUMN(BCDanhMucDauTu_06029!C30),",'Row':",ROW(BCDanhMucDauTu_06029!C30),",","'ColDynamic':",COLUMN(BCDanhMucDauTu_06029!C25),",","'RowDynamic':",ROW(BCDanhMucDauTu_06029!C25),",","'Format':'string'",",'Value':'",SUBSTITUTE(BCDanhMucDauTu_06029!C30,"'","\'"),"','TargetCode':''}")</f>
        <v>{'SheetId':'1deb9a6e-dc5a-4908-87cc-034ee9747e20','UId':'70dcb08c-d0c0-43e8-87c7-cb83b1736902','Col':3,'Row':30,'ColDynamic':3,'RowDynamic':25,'Format':'string','Value':'','TargetCode':''}</v>
      </c>
    </row>
    <row r="358" ht="12.75">
      <c r="A358" t="str">
        <f>CONCATENATE("{'SheetId':'1deb9a6e-dc5a-4908-87cc-034ee9747e20'",",","'UId':'b98b0710-edbe-464f-91cc-a50943b92e53'",",'Col':",COLUMN(BCDanhMucDauTu_06029!D30),",'Row':",ROW(BCDanhMucDauTu_06029!D30),",","'ColDynamic':",COLUMN(BCDanhMucDauTu_06029!D25),",","'RowDynamic':",ROW(BCDanhMucDauTu_06029!D25),",","'Format':'numberic'",",'Value':'",SUBSTITUTE(BCDanhMucDauTu_06029!D30,"'","\'"),"','TargetCode':''}")</f>
        <v>{'SheetId':'1deb9a6e-dc5a-4908-87cc-034ee9747e20','UId':'b98b0710-edbe-464f-91cc-a50943b92e53','Col':4,'Row':30,'ColDynamic':4,'RowDynamic':25,'Format':'numberic','Value':' ','TargetCode':''}</v>
      </c>
    </row>
    <row r="359" ht="12.75">
      <c r="A359" t="str">
        <f>CONCATENATE("{'SheetId':'1deb9a6e-dc5a-4908-87cc-034ee9747e20'",",","'UId':'1e5e338d-e8d3-484c-a931-f154e681f9d1'",",'Col':",COLUMN(BCDanhMucDauTu_06029!E30),",'Row':",ROW(BCDanhMucDauTu_06029!E30),",","'ColDynamic':",COLUMN(BCDanhMucDauTu_06029!E25),",","'RowDynamic':",ROW(BCDanhMucDauTu_06029!E25),",","'Format':'numberic'",",'Value':'",SUBSTITUTE(BCDanhMucDauTu_06029!E30,"'","\'"),"','TargetCode':''}")</f>
        <v>{'SheetId':'1deb9a6e-dc5a-4908-87cc-034ee9747e20','UId':'1e5e338d-e8d3-484c-a931-f154e681f9d1','Col':5,'Row':30,'ColDynamic':5,'RowDynamic':25,'Format':'numberic','Value':' ','TargetCode':''}</v>
      </c>
    </row>
    <row r="360" ht="12.75">
      <c r="A360" t="str">
        <f>CONCATENATE("{'SheetId':'1deb9a6e-dc5a-4908-87cc-034ee9747e20'",",","'UId':'f0171a12-b46c-408e-9769-0674783f4494'",",'Col':",COLUMN(BCDanhMucDauTu_06029!F30),",'Row':",ROW(BCDanhMucDauTu_06029!F30),",","'ColDynamic':",COLUMN(BCDanhMucDauTu_06029!F25),",","'RowDynamic':",ROW(BCDanhMucDauTu_06029!F25),",","'Format':'numberic'",",'Value':'",SUBSTITUTE(BCDanhMucDauTu_06029!F30,"'","\'"),"','TargetCode':''}")</f>
        <v>{'SheetId':'1deb9a6e-dc5a-4908-87cc-034ee9747e20','UId':'f0171a12-b46c-408e-9769-0674783f4494','Col':6,'Row':30,'ColDynamic':6,'RowDynamic':25,'Format':'numberic','Value':' ','TargetCode':''}</v>
      </c>
    </row>
    <row r="361" ht="12.75">
      <c r="A361" t="str">
        <f>CONCATENATE("{'SheetId':'1deb9a6e-dc5a-4908-87cc-034ee9747e20'",",","'UId':'123dfcbf-9d8f-4865-9abd-67aef0fb2ded'",",'Col':",COLUMN(BCDanhMucDauTu_06029!G30),",'Row':",ROW(BCDanhMucDauTu_06029!G30),",","'ColDynamic':",COLUMN(BCDanhMucDauTu_06029!G25),",","'RowDynamic':",ROW(BCDanhMucDauTu_06029!G25),",","'Format':'numberic'",",'Value':'",SUBSTITUTE(BCDanhMucDauTu_06029!G30,"'","\'"),"','TargetCode':''}")</f>
        <v>{'SheetId':'1deb9a6e-dc5a-4908-87cc-034ee9747e20','UId':'123dfcbf-9d8f-4865-9abd-67aef0fb2ded','Col':7,'Row':30,'ColDynamic':7,'RowDynamic':25,'Format':'numberic','Value':' ','TargetCode':''}</v>
      </c>
    </row>
    <row r="362" ht="12.75">
      <c r="A362" t="str">
        <f>CONCATENATE("{'SheetId':'1deb9a6e-dc5a-4908-87cc-034ee9747e20'",",","'UId':'61c7d7e9-4c4a-4062-8012-4877345d4ca2'",",'Col':",COLUMN(BCDanhMucDauTu_06029!D31),",'Row':",ROW(BCDanhMucDauTu_06029!D31),",","'Format':'numberic'",",'Value':'",SUBSTITUTE(BCDanhMucDauTu_06029!D31,"'","\'"),"','TargetCode':''}")</f>
        <v>{'SheetId':'1deb9a6e-dc5a-4908-87cc-034ee9747e20','UId':'61c7d7e9-4c4a-4062-8012-4877345d4ca2','Col':4,'Row':31,'Format':'numberic','Value':' ','TargetCode':''}</v>
      </c>
    </row>
    <row r="363" ht="12.75">
      <c r="A363" t="str">
        <f>CONCATENATE("{'SheetId':'1deb9a6e-dc5a-4908-87cc-034ee9747e20'",",","'UId':'55eb1cfc-48db-45d7-badc-9126702dbaca'",",'Col':",COLUMN(BCDanhMucDauTu_06029!E31),",'Row':",ROW(BCDanhMucDauTu_06029!E31),",","'Format':'numberic'",",'Value':'",SUBSTITUTE(BCDanhMucDauTu_06029!E31,"'","\'"),"','TargetCode':''}")</f>
        <v>{'SheetId':'1deb9a6e-dc5a-4908-87cc-034ee9747e20','UId':'55eb1cfc-48db-45d7-badc-9126702dbaca','Col':5,'Row':31,'Format':'numberic','Value':' ','TargetCode':''}</v>
      </c>
    </row>
    <row r="364" ht="12.75">
      <c r="A364" t="str">
        <f>CONCATENATE("{'SheetId':'1deb9a6e-dc5a-4908-87cc-034ee9747e20'",",","'UId':'0b0a71cf-8b1c-4a88-a170-2b7251d20ffa'",",'Col':",COLUMN(BCDanhMucDauTu_06029!F31),",'Row':",ROW(BCDanhMucDauTu_06029!F31),",","'Format':'numberic'",",'Value':'",SUBSTITUTE(BCDanhMucDauTu_06029!F31,"'","\'"),"','TargetCode':''}")</f>
        <v>{'SheetId':'1deb9a6e-dc5a-4908-87cc-034ee9747e20','UId':'0b0a71cf-8b1c-4a88-a170-2b7251d20ffa','Col':6,'Row':31,'Format':'numberic','Value':'33725186638','TargetCode':''}</v>
      </c>
    </row>
    <row r="365" ht="12.75">
      <c r="A365" t="str">
        <f>CONCATENATE("{'SheetId':'1deb9a6e-dc5a-4908-87cc-034ee9747e20'",",","'UId':'3ec63538-3a98-477e-b957-0e4550274988'",",'Col':",COLUMN(BCDanhMucDauTu_06029!G31),",'Row':",ROW(BCDanhMucDauTu_06029!G31),",","'Format':'numberic'",",'Value':'",SUBSTITUTE(BCDanhMucDauTu_06029!G31,"'","\'"),"','TargetCode':''}")</f>
        <v>{'SheetId':'1deb9a6e-dc5a-4908-87cc-034ee9747e20','UId':'3ec63538-3a98-477e-b957-0e4550274988','Col':7,'Row':31,'Format':'numberic','Value':'0.611849151427806','TargetCode':''}</v>
      </c>
    </row>
    <row r="366" ht="12.75">
      <c r="A366" t="str">
        <f>CONCATENATE("{'SheetId':'1deb9a6e-dc5a-4908-87cc-034ee9747e20'",",","'UId':'b7e2b881-7166-4008-81ef-36fa655ba0d3'",",'Col':",COLUMN(BCDanhMucDauTu_06029!D32),",'Row':",ROW(BCDanhMucDauTu_06029!D32),",","'Format':'numberic'",",'Value':'",SUBSTITUTE(BCDanhMucDauTu_06029!D32,"'","\'"),"','TargetCode':''}")</f>
        <v>{'SheetId':'1deb9a6e-dc5a-4908-87cc-034ee9747e20','UId':'b7e2b881-7166-4008-81ef-36fa655ba0d3','Col':4,'Row':32,'Format':'numberic','Value':' ','TargetCode':''}</v>
      </c>
    </row>
    <row r="367" ht="12.75">
      <c r="A367" t="str">
        <f>CONCATENATE("{'SheetId':'1deb9a6e-dc5a-4908-87cc-034ee9747e20'",",","'UId':'b0198f8c-cffe-4d00-9816-22e0fa96124d'",",'Col':",COLUMN(BCDanhMucDauTu_06029!E32),",'Row':",ROW(BCDanhMucDauTu_06029!E32),",","'Format':'numberic'",",'Value':'",SUBSTITUTE(BCDanhMucDauTu_06029!E32,"'","\'"),"','TargetCode':''}")</f>
        <v>{'SheetId':'1deb9a6e-dc5a-4908-87cc-034ee9747e20','UId':'b0198f8c-cffe-4d00-9816-22e0fa96124d','Col':5,'Row':32,'Format':'numberic','Value':' ','TargetCode':''}</v>
      </c>
    </row>
    <row r="368" ht="12.75">
      <c r="A368" t="str">
        <f>CONCATENATE("{'SheetId':'1deb9a6e-dc5a-4908-87cc-034ee9747e20'",",","'UId':'2a23d1c5-766a-4746-bd88-93015d1e4053'",",'Col':",COLUMN(BCDanhMucDauTu_06029!F32),",'Row':",ROW(BCDanhMucDauTu_06029!F32),",","'Format':'numberic'",",'Value':'",SUBSTITUTE(BCDanhMucDauTu_06029!F32,"'","\'"),"','TargetCode':''}")</f>
        <v>{'SheetId':'1deb9a6e-dc5a-4908-87cc-034ee9747e20','UId':'2a23d1c5-766a-4746-bd88-93015d1e4053','Col':6,'Row':32,'Format':'numberic','Value':'54996339251','TargetCode':''}</v>
      </c>
    </row>
    <row r="369" ht="12.75">
      <c r="A369" t="str">
        <f>CONCATENATE("{'SheetId':'1deb9a6e-dc5a-4908-87cc-034ee9747e20'",",","'UId':'ca227d64-7ddf-4c5b-94c2-f07049f1a645'",",'Col':",COLUMN(BCDanhMucDauTu_06029!G32),",'Row':",ROW(BCDanhMucDauTu_06029!G32),",","'Format':'numberic'",",'Value':'",SUBSTITUTE(BCDanhMucDauTu_06029!G32,"'","\'"),"','TargetCode':''}")</f>
        <v>{'SheetId':'1deb9a6e-dc5a-4908-87cc-034ee9747e20','UId':'ca227d64-7ddf-4c5b-94c2-f07049f1a645','Col':7,'Row':32,'Format':'numberic','Value':'1','TargetCode':''}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{'SheetId':'eea37401-614e-480f-bf0c-66e62a21c940','UId':'8fe4c321-a5c4-4a50-a26e-af5571876426','Col':4,'Row':3,'Format':'numberic','Value':'0.00920765042948197','TargetCode':''}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{'SheetId':'eea37401-614e-480f-bf0c-66e62a21c940','UId':'e505df99-52a5-4046-b588-70e17a64bc04','Col':5,'Row':3,'Format':'numberic','Value':'0.0101936368044247','TargetCode':''}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{'SheetId':'eea37401-614e-480f-bf0c-66e62a21c940','UId':'906b49c2-3105-44f5-a32d-07590223a8f2','Col':4,'Row':4,'Format':'numberic','Value':'0.000761930753746088','TargetCode':''}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{'SheetId':'eea37401-614e-480f-bf0c-66e62a21c940','UId':'1292eb8e-a778-4ce5-ab53-509a4c8a9832','Col':5,'Row':4,'Format':'numberic','Value':'0.000843550456125025','TargetCode':''}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{'SheetId':'eea37401-614e-480f-bf0c-66e62a21c940','UId':'043b7f89-a817-4764-b06f-cc2a71ce03b0','Col':4,'Row':5,'Format':'numberic','Value':'0.00273374958853569','TargetCode':''}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{'SheetId':'eea37401-614e-480f-bf0c-66e62a21c940','UId':'99e0f9cc-8606-43f9-8ce6-a58dc892af79','Col':5,'Row':5,'Format':'numberic','Value':'0.00275373713627368','TargetCode':''}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{'SheetId':'eea37401-614e-480f-bf0c-66e62a21c940','UId':'5a5a30c0-7249-46cc-a3d5-6518c7410f2b','Col':4,'Row':6,'Format':'numberic','Value':'0.000671722663443395','TargetCode':''}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{'SheetId':'eea37401-614e-480f-bf0c-66e62a21c940','UId':'b6bb9469-63ab-4fda-88bd-7b1865b669bf','Col':5,'Row':6,'Format':'numberic','Value':'0.000746577693070064','TargetCode':''}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{'SheetId':'eea37401-614e-480f-bf0c-66e62a21c940','UId':'e3f08122-3427-41af-b11b-1a46844a64fc','Col':4,'Row':9,'Format':'numberic','Value':'0.00281673803692947','TargetCode':''}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{'SheetId':'eea37401-614e-480f-bf0c-66e62a21c940','UId':'9e68654a-171d-4fbe-8c69-6a6d18753f97','Col':5,'Row':9,'Format':'numberic','Value':'0.00260399192517797','TargetCode':''}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{'SheetId':'eea37401-614e-480f-bf0c-66e62a21c940','UId':'01528f3a-d80f-403f-9e7e-01c54429c341','Col':4,'Row':10,'Format':'numberic','Value':'0.0161917914721366','TargetCode':''}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{'SheetId':'eea37401-614e-480f-bf0c-66e62a21c940','UId':'2e9dd82c-3e13-4dfb-9508-7eb62f82b7a5','Col':5,'Row':10,'Format':'numberic','Value':'0.0171414940150714','TargetCode':''}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{'SheetId':'eea37401-614e-480f-bf0c-66e62a21c940','UId':'e04710a4-564b-4804-a3c9-8b96b736ccd0','Col':4,'Row':11,'Format':'numberic','Value':'0.0401334450161912','TargetCode':''}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{'SheetId':'eea37401-614e-480f-bf0c-66e62a21c940','UId':'759e81e7-6be1-448f-8880-c7fb179e0f97','Col':4,'Row':14,'Format':'numberic','Value':'43259067400','TargetCode':''}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{'SheetId':'eea37401-614e-480f-bf0c-66e62a21c940','UId':'d55f381c-544c-4c22-a6c9-f44d9ae2c1ab','Col':5,'Row':14,'Format':'numberic','Value':'43290171600','TargetCode':''}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{'SheetId':'eea37401-614e-480f-bf0c-66e62a21c940','UId':'5b9de7f0-70a7-42bf-94c8-d94c81c70e42','Col':4,'Row':15,'Format':'numberic','Value':'43259067400','TargetCode':''}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{'SheetId':'eea37401-614e-480f-bf0c-66e62a21c940','UId':'85d68133-b410-4986-a2ae-00da0ca256bd','Col':5,'Row':15,'Format':'numberic','Value':'43290171600','TargetCode':''}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{'SheetId':'eea37401-614e-480f-bf0c-66e62a21c940','UId':'31f6ac2c-5e3e-4a12-b200-cf5f834a027b','Col':4,'Row':16,'Format':'numberic','Value':'4325906.74','TargetCode':''}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{'SheetId':'eea37401-614e-480f-bf0c-66e62a21c940','UId':'e12c39c4-7956-414a-b632-d0af1c2ab599','Col':5,'Row':16,'Format':'numberic','Value':'4329017.16','TargetCode':''}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{'SheetId':'eea37401-614e-480f-bf0c-66e62a21c940','UId':'b08c24e4-4516-482b-a697-9d62ff87afcf','Col':4,'Row':17,'Format':'numberic','Value':'-122870500','TargetCode':''}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{'SheetId':'eea37401-614e-480f-bf0c-66e62a21c940','UId':'a7ccfa80-7e7d-4308-b36d-abc719c80bf3','Col':5,'Row':17,'Format':'numberic','Value':'-31104200','TargetCode':''}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{'SheetId':'eea37401-614e-480f-bf0c-66e62a21c940','UId':'e8ec4ef9-08e4-4e39-8477-ae21a99e8959','Col':4,'Row':18,'Format':'numberic','Value':'275.66','TargetCode':''}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{'SheetId':'eea37401-614e-480f-bf0c-66e62a21c940','UId':'dde8a5b2-e9c7-4f1b-a63c-0174479280ef','Col':5,'Row':18,'Format':'numberic','Value':'634.23','TargetCode':''}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{'SheetId':'eea37401-614e-480f-bf0c-66e62a21c940','UId':'0e4c1db2-c20e-4d52-853c-271375cc313a','Col':4,'Row':19,'Format':'numberic','Value':'2756600','TargetCode':''}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{'SheetId':'eea37401-614e-480f-bf0c-66e62a21c940','UId':'12f0bb36-f2e3-462a-b5c8-133ec8de4536','Col':5,'Row':19,'Format':'numberic','Value':'6342300','TargetCode':''}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{'SheetId':'eea37401-614e-480f-bf0c-66e62a21c940','UId':'99c017fe-183e-4244-a2e8-3180fad52922','Col':4,'Row':20,'Format':'numberic','Value':'-12562.71','TargetCode':''}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{'SheetId':'eea37401-614e-480f-bf0c-66e62a21c940','UId':'b3b6a8fb-5b81-4dc7-b0e6-531f207f2848','Col':5,'Row':20,'Format':'numberic','Value':'-3744.65','TargetCode':''}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{'SheetId':'eea37401-614e-480f-bf0c-66e62a21c940','UId':'d7299fb4-5fbd-49ea-a765-7a162fd18f1e','Col':4,'Row':21,'Format':'numberic','Value':'-125627100','TargetCode':''}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{'SheetId':'eea37401-614e-480f-bf0c-66e62a21c940','UId':'15c659ac-ac36-4f95-b662-8fcd6067cf35','Col':5,'Row':21,'Format':'numberic','Value':'-37446500','TargetCode':''}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{'SheetId':'eea37401-614e-480f-bf0c-66e62a21c940','UId':'232e2092-5dcd-464b-b1fe-07f27efe2d21','Col':4,'Row':22,'Format':'numberic','Value':'43136196900','TargetCode':''}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{'SheetId':'eea37401-614e-480f-bf0c-66e62a21c940','UId':'fa41f074-2315-4e28-81ff-52700c300177','Col':5,'Row':22,'Format':'numberic','Value':'43259067400','TargetCode':''}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{'SheetId':'eea37401-614e-480f-bf0c-66e62a21c940','UId':'d8289881-c7ab-468c-ad5d-bf473cb76780','Col':4,'Row':23,'Format':'numberic','Value':'43136196900','TargetCode':''}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{'SheetId':'eea37401-614e-480f-bf0c-66e62a21c940','UId':'994ed5e1-c943-4620-8991-d05a125691b0','Col':5,'Row':23,'Format':'numberic','Value':'43259067400','TargetCode':''}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{'SheetId':'eea37401-614e-480f-bf0c-66e62a21c940','UId':'7120d041-84df-4b71-aa97-9c53b5ab7f97','Col':4,'Row':24,'Format':'numberic','Value':'4313619.69','TargetCode':''}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{'SheetId':'eea37401-614e-480f-bf0c-66e62a21c940','UId':'ee5817e5-5c8c-481c-bd88-acd0b7e7eb64','Col':5,'Row':24,'Format':'numberic','Value':'4325906.74','TargetCode':''}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{'SheetId':'eea37401-614e-480f-bf0c-66e62a21c940','UId':'83b16c86-f622-444a-8fd4-b601d346c031','Col':4,'Row':25,'Format':'percentage','Value':'0.9635','TargetCode':''}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{'SheetId':'eea37401-614e-480f-bf0c-66e62a21c940','UId':'6080a665-802c-4b21-ade4-e67d42c38ace','Col':5,'Row':25,'Format':'percentage','Value':'0.9608','TargetCode':''}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{'SheetId':'eea37401-614e-480f-bf0c-66e62a21c940','UId':'dc7a563a-ad1d-4847-ad52-60ae8b13af41','Col':4,'Row':26,'Format':'percentage','Value':'0.9989','TargetCode':''}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{'SheetId':'eea37401-614e-480f-bf0c-66e62a21c940','UId':'c291a5ad-47fa-4a53-a5d4-2c97806fed49','Col':5,'Row':26,'Format':'percentage','Value':'0.999','TargetCode':''}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{'SheetId':'eea37401-614e-480f-bf0c-66e62a21c940','UId':'19d7d32d-f72f-4744-9b80-66561ae1073a','Col':4,'Row':28,'Format':'numberic','Value':'50','TargetCode':''}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{'SheetId':'eea37401-614e-480f-bf0c-66e62a21c940','UId':'2c2fe24e-69d3-4ae8-a8c8-c603f2a4a32c','Col':5,'Row':28,'Format':'numberic','Value':'50','TargetCode':''}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{'SheetId':'eea37401-614e-480f-bf0c-66e62a21c940','UId':'507c37af-0901-43e1-8af6-f40112c246e3','Col':4,'Row':29,'Format':'numberic','Value':'12712.74','TargetCode':''}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{'SheetId':'eea37401-614e-480f-bf0c-66e62a21c940','UId':'bb1a5a18-9ac0-4a7c-9c34-d6fbecc14baf','Col':5,'Row':29,'Format':'numberic','Value':'12652.68','TargetCode':''}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PageLayoutView="0" workbookViewId="0" topLeftCell="A19">
      <selection activeCell="D40" sqref="D40:F43"/>
    </sheetView>
  </sheetViews>
  <sheetFormatPr defaultColWidth="9.140625" defaultRowHeight="12.75"/>
  <cols>
    <col min="1" max="1" width="6.8515625" style="0" customWidth="1"/>
    <col min="2" max="2" width="41.7109375" style="0" customWidth="1"/>
    <col min="3" max="3" width="10.28125" style="0" customWidth="1"/>
    <col min="4" max="5" width="16.8515625" style="0" bestFit="1" customWidth="1"/>
    <col min="6" max="6" width="18.8515625" style="0" customWidth="1"/>
  </cols>
  <sheetData>
    <row r="1" spans="1:6" ht="15" customHeight="1">
      <c r="A1" s="11" t="s">
        <v>6</v>
      </c>
      <c r="B1" s="11" t="s">
        <v>7</v>
      </c>
      <c r="C1" s="11" t="s">
        <v>55</v>
      </c>
      <c r="D1" s="11" t="s">
        <v>56</v>
      </c>
      <c r="E1" s="11" t="s">
        <v>57</v>
      </c>
      <c r="F1" s="11" t="s">
        <v>58</v>
      </c>
    </row>
    <row r="2" spans="1:6" ht="15" customHeight="1">
      <c r="A2" s="12" t="s">
        <v>59</v>
      </c>
      <c r="B2" s="12" t="s">
        <v>60</v>
      </c>
      <c r="C2" s="12" t="s">
        <v>61</v>
      </c>
      <c r="D2" s="12" t="s">
        <v>1</v>
      </c>
      <c r="E2" s="12" t="s">
        <v>1</v>
      </c>
      <c r="F2" s="12" t="s">
        <v>1</v>
      </c>
    </row>
    <row r="3" spans="1:6" ht="15" customHeight="1">
      <c r="A3" s="10" t="s">
        <v>62</v>
      </c>
      <c r="B3" s="10" t="s">
        <v>63</v>
      </c>
      <c r="C3" s="10" t="s">
        <v>64</v>
      </c>
      <c r="D3" s="13">
        <v>329410224</v>
      </c>
      <c r="E3" s="13">
        <v>4938954530</v>
      </c>
      <c r="F3" s="14">
        <v>0.35264007320983215</v>
      </c>
    </row>
    <row r="4" spans="1:6" ht="15" customHeight="1">
      <c r="A4" s="10" t="s">
        <v>1</v>
      </c>
      <c r="B4" s="10" t="s">
        <v>65</v>
      </c>
      <c r="C4" s="10" t="s">
        <v>66</v>
      </c>
      <c r="D4" s="10" t="s">
        <v>1</v>
      </c>
      <c r="E4" s="10" t="s">
        <v>1</v>
      </c>
      <c r="F4" s="10" t="s">
        <v>1</v>
      </c>
    </row>
    <row r="5" spans="1:6" ht="15" customHeight="1">
      <c r="A5" s="10" t="s">
        <v>67</v>
      </c>
      <c r="B5" s="10" t="s">
        <v>67</v>
      </c>
      <c r="C5" s="10" t="s">
        <v>67</v>
      </c>
      <c r="D5" s="10" t="s">
        <v>67</v>
      </c>
      <c r="E5" s="10" t="s">
        <v>67</v>
      </c>
      <c r="F5" s="10" t="s">
        <v>67</v>
      </c>
    </row>
    <row r="6" spans="1:6" ht="15" customHeight="1">
      <c r="A6" s="10" t="s">
        <v>1</v>
      </c>
      <c r="B6" s="10" t="s">
        <v>68</v>
      </c>
      <c r="C6" s="10" t="s">
        <v>69</v>
      </c>
      <c r="D6" s="13">
        <v>29410224</v>
      </c>
      <c r="E6" s="13">
        <v>4938954530</v>
      </c>
      <c r="F6" s="14">
        <v>0.09004698699274291</v>
      </c>
    </row>
    <row r="7" spans="1:6" ht="15" customHeight="1">
      <c r="A7" s="10" t="s">
        <v>67</v>
      </c>
      <c r="B7" s="10" t="s">
        <v>316</v>
      </c>
      <c r="C7" s="10">
        <v>2204</v>
      </c>
      <c r="D7" s="13">
        <v>300000000</v>
      </c>
      <c r="E7" s="13"/>
      <c r="F7" s="14">
        <v>0.4938140376397965</v>
      </c>
    </row>
    <row r="8" spans="1:6" ht="15" customHeight="1">
      <c r="A8" s="10" t="s">
        <v>70</v>
      </c>
      <c r="B8" s="10" t="s">
        <v>71</v>
      </c>
      <c r="C8" s="10" t="s">
        <v>72</v>
      </c>
      <c r="D8" s="13">
        <v>52309345707</v>
      </c>
      <c r="E8" s="13">
        <v>47930195023</v>
      </c>
      <c r="F8" s="14">
        <v>17.313064578907333</v>
      </c>
    </row>
    <row r="9" spans="1:6" ht="15" customHeight="1">
      <c r="A9" s="10" t="s">
        <v>67</v>
      </c>
      <c r="B9" s="10" t="s">
        <v>67</v>
      </c>
      <c r="C9" s="10" t="s">
        <v>67</v>
      </c>
      <c r="D9" s="13" t="s">
        <v>67</v>
      </c>
      <c r="E9" s="13" t="s">
        <v>67</v>
      </c>
      <c r="F9" s="14" t="s">
        <v>67</v>
      </c>
    </row>
    <row r="10" spans="1:6" ht="15" customHeight="1">
      <c r="A10" s="10"/>
      <c r="B10" s="10"/>
      <c r="C10" s="10"/>
      <c r="D10" s="13" t="s">
        <v>1</v>
      </c>
      <c r="E10" s="13" t="s">
        <v>1</v>
      </c>
      <c r="F10" s="14" t="s">
        <v>1</v>
      </c>
    </row>
    <row r="11" spans="1:6" ht="15" customHeight="1">
      <c r="A11" s="10" t="s">
        <v>73</v>
      </c>
      <c r="B11" s="10" t="s">
        <v>74</v>
      </c>
      <c r="C11" s="10" t="s">
        <v>75</v>
      </c>
      <c r="D11" s="13"/>
      <c r="E11" s="13"/>
      <c r="F11" s="14"/>
    </row>
    <row r="12" spans="1:6" ht="15" customHeight="1">
      <c r="A12" s="10" t="s">
        <v>67</v>
      </c>
      <c r="B12" s="10" t="s">
        <v>67</v>
      </c>
      <c r="C12" s="10" t="s">
        <v>67</v>
      </c>
      <c r="D12" s="13" t="s">
        <v>67</v>
      </c>
      <c r="E12" s="13" t="s">
        <v>67</v>
      </c>
      <c r="F12" s="14" t="s">
        <v>67</v>
      </c>
    </row>
    <row r="13" spans="1:6" ht="15" customHeight="1">
      <c r="A13" s="10" t="s">
        <v>76</v>
      </c>
      <c r="B13" s="10" t="s">
        <v>77</v>
      </c>
      <c r="C13" s="10" t="s">
        <v>78</v>
      </c>
      <c r="D13" s="13">
        <v>631396495</v>
      </c>
      <c r="E13" s="13">
        <v>482025316</v>
      </c>
      <c r="F13" s="14">
        <v>18.511236667415936</v>
      </c>
    </row>
    <row r="14" spans="1:6" ht="15" customHeight="1">
      <c r="A14" s="10" t="s">
        <v>67</v>
      </c>
      <c r="B14" s="10" t="s">
        <v>67</v>
      </c>
      <c r="C14" s="10" t="s">
        <v>67</v>
      </c>
      <c r="D14" s="13" t="s">
        <v>67</v>
      </c>
      <c r="E14" s="13" t="s">
        <v>67</v>
      </c>
      <c r="F14" s="14" t="s">
        <v>67</v>
      </c>
    </row>
    <row r="15" spans="1:6" ht="15" customHeight="1">
      <c r="A15" s="10"/>
      <c r="B15" s="10"/>
      <c r="C15" s="10"/>
      <c r="D15" s="13"/>
      <c r="E15" s="13"/>
      <c r="F15" s="14"/>
    </row>
    <row r="16" spans="1:6" ht="15" customHeight="1">
      <c r="A16" s="10" t="s">
        <v>79</v>
      </c>
      <c r="B16" s="10" t="s">
        <v>80</v>
      </c>
      <c r="C16" s="10" t="s">
        <v>81</v>
      </c>
      <c r="D16" s="13">
        <v>1849947944</v>
      </c>
      <c r="E16" s="13">
        <v>1645164382</v>
      </c>
      <c r="F16" s="14">
        <v>21.35105577767113</v>
      </c>
    </row>
    <row r="17" spans="1:6" ht="15" customHeight="1">
      <c r="A17" s="10" t="s">
        <v>67</v>
      </c>
      <c r="B17" s="10" t="s">
        <v>67</v>
      </c>
      <c r="C17" s="10" t="s">
        <v>67</v>
      </c>
      <c r="D17" s="13" t="s">
        <v>67</v>
      </c>
      <c r="E17" s="13" t="s">
        <v>67</v>
      </c>
      <c r="F17" s="14" t="s">
        <v>67</v>
      </c>
    </row>
    <row r="18" spans="1:6" ht="15" customHeight="1">
      <c r="A18" s="10"/>
      <c r="B18" s="10"/>
      <c r="C18" s="10"/>
      <c r="D18" s="13"/>
      <c r="E18" s="13"/>
      <c r="F18" s="14"/>
    </row>
    <row r="19" spans="1:6" ht="15" customHeight="1">
      <c r="A19" s="10" t="s">
        <v>82</v>
      </c>
      <c r="B19" s="10" t="s">
        <v>83</v>
      </c>
      <c r="C19" s="10" t="s">
        <v>84</v>
      </c>
      <c r="D19" s="13"/>
      <c r="E19" s="13"/>
      <c r="F19" s="14"/>
    </row>
    <row r="20" spans="1:6" ht="15" customHeight="1">
      <c r="A20" s="10" t="s">
        <v>67</v>
      </c>
      <c r="B20" s="10" t="s">
        <v>67</v>
      </c>
      <c r="C20" s="10" t="s">
        <v>67</v>
      </c>
      <c r="D20" s="13" t="s">
        <v>67</v>
      </c>
      <c r="E20" s="13" t="s">
        <v>67</v>
      </c>
      <c r="F20" s="14" t="s">
        <v>67</v>
      </c>
    </row>
    <row r="21" spans="1:6" ht="15" customHeight="1">
      <c r="A21" s="10" t="s">
        <v>85</v>
      </c>
      <c r="B21" s="10" t="s">
        <v>86</v>
      </c>
      <c r="C21" s="10" t="s">
        <v>87</v>
      </c>
      <c r="D21" s="13" t="s">
        <v>1</v>
      </c>
      <c r="E21" s="13" t="s">
        <v>1</v>
      </c>
      <c r="F21" s="14" t="s">
        <v>1</v>
      </c>
    </row>
    <row r="22" spans="1:6" ht="15" customHeight="1">
      <c r="A22" s="10" t="s">
        <v>67</v>
      </c>
      <c r="B22" s="10" t="s">
        <v>67</v>
      </c>
      <c r="C22" s="10" t="s">
        <v>67</v>
      </c>
      <c r="D22" s="13" t="s">
        <v>67</v>
      </c>
      <c r="E22" s="13" t="s">
        <v>67</v>
      </c>
      <c r="F22" s="14" t="s">
        <v>67</v>
      </c>
    </row>
    <row r="23" spans="1:6" ht="15" customHeight="1">
      <c r="A23" s="10"/>
      <c r="B23" s="10"/>
      <c r="C23" s="10"/>
      <c r="D23" s="13" t="s">
        <v>1</v>
      </c>
      <c r="E23" s="13" t="s">
        <v>1</v>
      </c>
      <c r="F23" s="14" t="s">
        <v>1</v>
      </c>
    </row>
    <row r="24" spans="1:6" ht="15" customHeight="1">
      <c r="A24" s="10" t="s">
        <v>88</v>
      </c>
      <c r="B24" s="10" t="s">
        <v>89</v>
      </c>
      <c r="C24" s="10" t="s">
        <v>90</v>
      </c>
      <c r="D24" s="13"/>
      <c r="E24" s="13"/>
      <c r="F24" s="14"/>
    </row>
    <row r="25" spans="1:6" ht="15" customHeight="1">
      <c r="A25" s="10" t="s">
        <v>67</v>
      </c>
      <c r="B25" s="10" t="s">
        <v>67</v>
      </c>
      <c r="C25" s="10" t="s">
        <v>67</v>
      </c>
      <c r="D25" s="13" t="s">
        <v>67</v>
      </c>
      <c r="E25" s="13" t="s">
        <v>67</v>
      </c>
      <c r="F25" s="14" t="s">
        <v>67</v>
      </c>
    </row>
    <row r="26" spans="1:6" ht="15" customHeight="1">
      <c r="A26" s="10"/>
      <c r="B26" s="10"/>
      <c r="C26" s="10"/>
      <c r="D26" s="13"/>
      <c r="E26" s="13"/>
      <c r="F26" s="14"/>
    </row>
    <row r="27" spans="1:6" ht="15" customHeight="1">
      <c r="A27" s="10" t="s">
        <v>91</v>
      </c>
      <c r="B27" s="10" t="s">
        <v>92</v>
      </c>
      <c r="C27" s="10" t="s">
        <v>93</v>
      </c>
      <c r="D27" s="13" t="s">
        <v>1</v>
      </c>
      <c r="E27" s="13" t="s">
        <v>1</v>
      </c>
      <c r="F27" s="14" t="s">
        <v>1</v>
      </c>
    </row>
    <row r="28" spans="1:6" ht="15" customHeight="1">
      <c r="A28" s="10" t="s">
        <v>67</v>
      </c>
      <c r="B28" s="10" t="s">
        <v>67</v>
      </c>
      <c r="C28" s="10" t="s">
        <v>67</v>
      </c>
      <c r="D28" s="13" t="s">
        <v>67</v>
      </c>
      <c r="E28" s="13" t="s">
        <v>67</v>
      </c>
      <c r="F28" s="14" t="s">
        <v>67</v>
      </c>
    </row>
    <row r="29" spans="1:6" ht="15" customHeight="1">
      <c r="A29" s="10"/>
      <c r="B29" s="10"/>
      <c r="C29" s="10"/>
      <c r="D29" s="13"/>
      <c r="E29" s="13"/>
      <c r="F29" s="14"/>
    </row>
    <row r="30" spans="1:6" ht="15" customHeight="1">
      <c r="A30" s="10" t="s">
        <v>94</v>
      </c>
      <c r="B30" s="10" t="s">
        <v>95</v>
      </c>
      <c r="C30" s="10" t="s">
        <v>96</v>
      </c>
      <c r="D30" s="13">
        <v>55120100370</v>
      </c>
      <c r="E30" s="13">
        <v>54996339251</v>
      </c>
      <c r="F30" s="14">
        <v>13.522223990163655</v>
      </c>
    </row>
    <row r="31" spans="1:6" ht="15" customHeight="1">
      <c r="A31" s="12" t="s">
        <v>97</v>
      </c>
      <c r="B31" s="12" t="s">
        <v>98</v>
      </c>
      <c r="C31" s="12" t="s">
        <v>99</v>
      </c>
      <c r="D31" s="13" t="s">
        <v>1</v>
      </c>
      <c r="E31" s="13" t="s">
        <v>1</v>
      </c>
      <c r="F31" s="14" t="s">
        <v>1</v>
      </c>
    </row>
    <row r="32" spans="1:6" ht="15" customHeight="1">
      <c r="A32" s="10" t="s">
        <v>100</v>
      </c>
      <c r="B32" s="10" t="s">
        <v>101</v>
      </c>
      <c r="C32" s="10" t="s">
        <v>102</v>
      </c>
      <c r="D32" s="13"/>
      <c r="E32" s="13"/>
      <c r="F32" s="14"/>
    </row>
    <row r="33" spans="1:6" ht="15" customHeight="1">
      <c r="A33" s="10" t="s">
        <v>67</v>
      </c>
      <c r="B33" s="10" t="s">
        <v>67</v>
      </c>
      <c r="C33" s="10" t="s">
        <v>67</v>
      </c>
      <c r="D33" s="13" t="s">
        <v>67</v>
      </c>
      <c r="E33" s="13" t="s">
        <v>67</v>
      </c>
      <c r="F33" s="14" t="s">
        <v>67</v>
      </c>
    </row>
    <row r="34" spans="1:6" ht="15" customHeight="1">
      <c r="A34" s="10" t="s">
        <v>103</v>
      </c>
      <c r="B34" s="10" t="s">
        <v>104</v>
      </c>
      <c r="C34" s="10" t="s">
        <v>105</v>
      </c>
      <c r="D34" s="13"/>
      <c r="E34" s="13"/>
      <c r="F34" s="14"/>
    </row>
    <row r="35" spans="1:6" ht="15" customHeight="1">
      <c r="A35" s="10" t="s">
        <v>67</v>
      </c>
      <c r="B35" s="10" t="s">
        <v>67</v>
      </c>
      <c r="C35" s="10" t="s">
        <v>67</v>
      </c>
      <c r="D35" s="13" t="s">
        <v>67</v>
      </c>
      <c r="E35" s="13" t="s">
        <v>67</v>
      </c>
      <c r="F35" s="14" t="s">
        <v>67</v>
      </c>
    </row>
    <row r="36" spans="1:6" ht="15" customHeight="1">
      <c r="A36" s="10"/>
      <c r="B36" s="10"/>
      <c r="C36" s="10"/>
      <c r="D36" s="13" t="s">
        <v>1</v>
      </c>
      <c r="E36" s="13" t="s">
        <v>1</v>
      </c>
      <c r="F36" s="14" t="s">
        <v>1</v>
      </c>
    </row>
    <row r="37" spans="1:6" ht="15" customHeight="1">
      <c r="A37" s="10" t="s">
        <v>106</v>
      </c>
      <c r="B37" s="10" t="s">
        <v>107</v>
      </c>
      <c r="C37" s="10" t="s">
        <v>108</v>
      </c>
      <c r="D37" s="13">
        <v>282168439</v>
      </c>
      <c r="E37" s="13">
        <v>262014323</v>
      </c>
      <c r="F37" s="14">
        <v>3.6670693659697253</v>
      </c>
    </row>
    <row r="38" spans="1:6" ht="15" customHeight="1">
      <c r="A38" s="10" t="s">
        <v>67</v>
      </c>
      <c r="B38" s="10" t="s">
        <v>67</v>
      </c>
      <c r="C38" s="10" t="s">
        <v>67</v>
      </c>
      <c r="D38" s="13" t="s">
        <v>67</v>
      </c>
      <c r="E38" s="13" t="s">
        <v>67</v>
      </c>
      <c r="F38" s="14" t="s">
        <v>67</v>
      </c>
    </row>
    <row r="39" spans="1:6" ht="15" customHeight="1">
      <c r="A39" s="10"/>
      <c r="B39" s="10"/>
      <c r="C39" s="10"/>
      <c r="D39" s="13"/>
      <c r="E39" s="13"/>
      <c r="F39" s="14"/>
    </row>
    <row r="40" spans="1:6" ht="15" customHeight="1">
      <c r="A40" s="10" t="s">
        <v>109</v>
      </c>
      <c r="B40" s="10" t="s">
        <v>110</v>
      </c>
      <c r="C40" s="10" t="s">
        <v>111</v>
      </c>
      <c r="D40" s="13">
        <v>282168439</v>
      </c>
      <c r="E40" s="13">
        <v>262014323</v>
      </c>
      <c r="F40" s="14">
        <v>3.6670693659697253</v>
      </c>
    </row>
    <row r="41" spans="1:6" ht="15" customHeight="1">
      <c r="A41" s="10" t="s">
        <v>1</v>
      </c>
      <c r="B41" s="10" t="s">
        <v>112</v>
      </c>
      <c r="C41" s="10" t="s">
        <v>113</v>
      </c>
      <c r="D41" s="13">
        <v>54837931931</v>
      </c>
      <c r="E41" s="13">
        <v>54734324928</v>
      </c>
      <c r="F41" s="14">
        <v>13.711836643505572</v>
      </c>
    </row>
    <row r="42" spans="1:6" ht="15" customHeight="1">
      <c r="A42" s="10" t="s">
        <v>1</v>
      </c>
      <c r="B42" s="10" t="s">
        <v>114</v>
      </c>
      <c r="C42" s="10" t="s">
        <v>115</v>
      </c>
      <c r="D42" s="13">
        <v>4313619.69</v>
      </c>
      <c r="E42" s="13">
        <v>4325906.74</v>
      </c>
      <c r="F42" s="14">
        <v>12.971377998440953</v>
      </c>
    </row>
    <row r="43" spans="1:6" ht="15" customHeight="1">
      <c r="A43" s="10" t="s">
        <v>1</v>
      </c>
      <c r="B43" s="10" t="s">
        <v>116</v>
      </c>
      <c r="C43" s="10" t="s">
        <v>117</v>
      </c>
      <c r="D43" s="15">
        <v>12712.74</v>
      </c>
      <c r="E43" s="15">
        <v>12652.68</v>
      </c>
      <c r="F43" s="14">
        <v>1.0570843897048368</v>
      </c>
    </row>
    <row r="44" spans="1:6" ht="15" customHeight="1">
      <c r="A44" s="16" t="s">
        <v>1</v>
      </c>
      <c r="B44" s="16" t="s">
        <v>1</v>
      </c>
      <c r="C44" s="16" t="s">
        <v>1</v>
      </c>
      <c r="D44" s="16" t="s">
        <v>1</v>
      </c>
      <c r="E44" s="16" t="s">
        <v>1</v>
      </c>
      <c r="F44" s="16"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zoomScalePageLayoutView="0" workbookViewId="0" topLeftCell="A28">
      <selection activeCell="D48" sqref="D48:F48"/>
    </sheetView>
  </sheetViews>
  <sheetFormatPr defaultColWidth="9.140625" defaultRowHeight="12.75"/>
  <cols>
    <col min="1" max="1" width="6.8515625" style="0" customWidth="1"/>
    <col min="2" max="2" width="60.28125" style="0" customWidth="1"/>
    <col min="3" max="3" width="13.00390625" style="0" customWidth="1"/>
    <col min="4" max="5" width="16.8515625" style="0" bestFit="1" customWidth="1"/>
    <col min="6" max="6" width="20.8515625" style="0" bestFit="1" customWidth="1"/>
  </cols>
  <sheetData>
    <row r="1" spans="1:6" ht="15" customHeight="1">
      <c r="A1" s="11" t="s">
        <v>6</v>
      </c>
      <c r="B1" s="11" t="s">
        <v>118</v>
      </c>
      <c r="C1" s="11" t="s">
        <v>55</v>
      </c>
      <c r="D1" s="11" t="s">
        <v>56</v>
      </c>
      <c r="E1" s="11" t="s">
        <v>57</v>
      </c>
      <c r="F1" s="11" t="s">
        <v>119</v>
      </c>
    </row>
    <row r="2" spans="1:6" ht="15" customHeight="1">
      <c r="A2" s="12" t="s">
        <v>59</v>
      </c>
      <c r="B2" s="12" t="s">
        <v>120</v>
      </c>
      <c r="C2" s="12" t="s">
        <v>75</v>
      </c>
      <c r="D2" s="13">
        <v>354386231</v>
      </c>
      <c r="E2" s="13">
        <v>375852342</v>
      </c>
      <c r="F2" s="13">
        <v>730238573</v>
      </c>
    </row>
    <row r="3" spans="1:6" ht="15" customHeight="1">
      <c r="A3" s="10" t="s">
        <v>9</v>
      </c>
      <c r="B3" s="10" t="s">
        <v>121</v>
      </c>
      <c r="C3" s="10" t="s">
        <v>122</v>
      </c>
      <c r="D3" s="13"/>
      <c r="E3" s="13"/>
      <c r="F3" s="14"/>
    </row>
    <row r="4" spans="1:6" ht="15" customHeight="1">
      <c r="A4" s="10" t="s">
        <v>67</v>
      </c>
      <c r="B4" s="10" t="s">
        <v>67</v>
      </c>
      <c r="C4" s="10" t="s">
        <v>67</v>
      </c>
      <c r="D4" s="13" t="s">
        <v>67</v>
      </c>
      <c r="E4" s="13" t="s">
        <v>67</v>
      </c>
      <c r="F4" s="14" t="s">
        <v>67</v>
      </c>
    </row>
    <row r="5" spans="1:6" ht="15" customHeight="1">
      <c r="A5" s="10" t="s">
        <v>12</v>
      </c>
      <c r="B5" s="10" t="s">
        <v>77</v>
      </c>
      <c r="C5" s="10" t="s">
        <v>84</v>
      </c>
      <c r="D5" s="13">
        <v>149371179</v>
      </c>
      <c r="E5" s="13">
        <v>165375234</v>
      </c>
      <c r="F5" s="13">
        <v>314746413</v>
      </c>
    </row>
    <row r="6" spans="1:6" ht="15" customHeight="1">
      <c r="A6" s="10" t="s">
        <v>67</v>
      </c>
      <c r="B6" s="10" t="s">
        <v>67</v>
      </c>
      <c r="C6" s="10" t="s">
        <v>67</v>
      </c>
      <c r="D6" s="13" t="s">
        <v>67</v>
      </c>
      <c r="E6" s="13" t="s">
        <v>67</v>
      </c>
      <c r="F6" s="13" t="s">
        <v>67</v>
      </c>
    </row>
    <row r="7" spans="1:6" ht="15" customHeight="1">
      <c r="A7" s="10" t="s">
        <v>15</v>
      </c>
      <c r="B7" s="10" t="s">
        <v>123</v>
      </c>
      <c r="C7" s="10" t="s">
        <v>102</v>
      </c>
      <c r="D7" s="13">
        <v>205015052</v>
      </c>
      <c r="E7" s="13">
        <v>210477108</v>
      </c>
      <c r="F7" s="13">
        <v>415492160</v>
      </c>
    </row>
    <row r="8" spans="1:6" ht="15" customHeight="1">
      <c r="A8" s="10" t="s">
        <v>67</v>
      </c>
      <c r="B8" s="10" t="s">
        <v>67</v>
      </c>
      <c r="C8" s="10" t="s">
        <v>67</v>
      </c>
      <c r="D8" s="13" t="s">
        <v>67</v>
      </c>
      <c r="E8" s="13" t="s">
        <v>67</v>
      </c>
      <c r="F8" s="13" t="s">
        <v>67</v>
      </c>
    </row>
    <row r="9" spans="1:6" ht="15" customHeight="1">
      <c r="A9" s="10" t="s">
        <v>18</v>
      </c>
      <c r="B9" s="10" t="s">
        <v>124</v>
      </c>
      <c r="C9" s="10" t="s">
        <v>122</v>
      </c>
      <c r="D9" s="13" t="s">
        <v>1</v>
      </c>
      <c r="E9" s="13" t="s">
        <v>1</v>
      </c>
      <c r="F9" s="13" t="s">
        <v>1</v>
      </c>
    </row>
    <row r="10" spans="1:6" ht="15" customHeight="1">
      <c r="A10" s="10" t="s">
        <v>67</v>
      </c>
      <c r="B10" s="10" t="s">
        <v>67</v>
      </c>
      <c r="C10" s="10" t="s">
        <v>67</v>
      </c>
      <c r="D10" s="13" t="s">
        <v>67</v>
      </c>
      <c r="E10" s="13" t="s">
        <v>67</v>
      </c>
      <c r="F10" s="13" t="s">
        <v>67</v>
      </c>
    </row>
    <row r="11" spans="1:6" ht="15" customHeight="1">
      <c r="A11" s="12" t="s">
        <v>97</v>
      </c>
      <c r="B11" s="12" t="s">
        <v>125</v>
      </c>
      <c r="C11" s="12" t="s">
        <v>126</v>
      </c>
      <c r="D11" s="13">
        <v>73965619</v>
      </c>
      <c r="E11" s="13">
        <v>78001386</v>
      </c>
      <c r="F11" s="13">
        <v>151967005</v>
      </c>
    </row>
    <row r="12" spans="1:6" ht="15" customHeight="1">
      <c r="A12" s="10" t="s">
        <v>9</v>
      </c>
      <c r="B12" s="10" t="s">
        <v>127</v>
      </c>
      <c r="C12" s="10" t="s">
        <v>128</v>
      </c>
      <c r="D12" s="13">
        <v>42061409</v>
      </c>
      <c r="E12" s="13">
        <v>46385560</v>
      </c>
      <c r="F12" s="13">
        <v>88446969</v>
      </c>
    </row>
    <row r="13" spans="1:6" ht="15" customHeight="1">
      <c r="A13" s="10" t="s">
        <v>67</v>
      </c>
      <c r="B13" s="10" t="s">
        <v>67</v>
      </c>
      <c r="C13" s="10" t="s">
        <v>67</v>
      </c>
      <c r="D13" s="13" t="s">
        <v>67</v>
      </c>
      <c r="E13" s="13" t="s">
        <v>67</v>
      </c>
      <c r="F13" s="13" t="s">
        <v>67</v>
      </c>
    </row>
    <row r="14" spans="1:6" ht="15" customHeight="1">
      <c r="A14" s="10" t="s">
        <v>12</v>
      </c>
      <c r="B14" s="10" t="s">
        <v>129</v>
      </c>
      <c r="C14" s="10" t="s">
        <v>130</v>
      </c>
      <c r="D14" s="13">
        <v>3480571</v>
      </c>
      <c r="E14" s="13">
        <v>3838528</v>
      </c>
      <c r="F14" s="13">
        <v>7319099</v>
      </c>
    </row>
    <row r="15" spans="1:6" ht="15" customHeight="1">
      <c r="A15" s="10" t="s">
        <v>67</v>
      </c>
      <c r="B15" s="10" t="s">
        <v>67</v>
      </c>
      <c r="C15" s="10" t="s">
        <v>67</v>
      </c>
      <c r="D15" s="13" t="s">
        <v>67</v>
      </c>
      <c r="E15" s="13" t="s">
        <v>67</v>
      </c>
      <c r="F15" s="13" t="s">
        <v>67</v>
      </c>
    </row>
    <row r="16" spans="1:6" ht="15" customHeight="1">
      <c r="A16" s="10"/>
      <c r="B16" s="10"/>
      <c r="C16" s="10"/>
      <c r="D16" s="13"/>
      <c r="E16" s="13"/>
      <c r="F16" s="13"/>
    </row>
    <row r="17" spans="1:6" ht="15" customHeight="1">
      <c r="A17" s="10" t="s">
        <v>15</v>
      </c>
      <c r="B17" s="10" t="s">
        <v>131</v>
      </c>
      <c r="C17" s="10" t="s">
        <v>132</v>
      </c>
      <c r="D17" s="13">
        <v>12388024</v>
      </c>
      <c r="E17" s="13">
        <v>12530723</v>
      </c>
      <c r="F17" s="13">
        <v>24918747</v>
      </c>
    </row>
    <row r="18" spans="1:6" ht="15" customHeight="1">
      <c r="A18" s="10" t="s">
        <v>67</v>
      </c>
      <c r="B18" s="10" t="s">
        <v>67</v>
      </c>
      <c r="C18" s="10" t="s">
        <v>67</v>
      </c>
      <c r="D18" s="13" t="s">
        <v>67</v>
      </c>
      <c r="E18" s="13" t="s">
        <v>67</v>
      </c>
      <c r="F18" s="13" t="s">
        <v>67</v>
      </c>
    </row>
    <row r="19" spans="1:6" ht="15" customHeight="1">
      <c r="A19" s="10"/>
      <c r="B19" s="10"/>
      <c r="C19" s="10"/>
      <c r="D19" s="13"/>
      <c r="E19" s="13"/>
      <c r="F19" s="13"/>
    </row>
    <row r="20" spans="1:6" ht="15" customHeight="1">
      <c r="A20" s="10" t="s">
        <v>18</v>
      </c>
      <c r="B20" s="10" t="s">
        <v>133</v>
      </c>
      <c r="C20" s="10" t="s">
        <v>134</v>
      </c>
      <c r="D20" s="13"/>
      <c r="E20" s="13"/>
      <c r="F20" s="13"/>
    </row>
    <row r="21" spans="1:6" ht="15" customHeight="1">
      <c r="A21" s="10" t="s">
        <v>67</v>
      </c>
      <c r="B21" s="10" t="s">
        <v>67</v>
      </c>
      <c r="C21" s="10" t="s">
        <v>67</v>
      </c>
      <c r="D21" s="13" t="s">
        <v>67</v>
      </c>
      <c r="E21" s="13" t="s">
        <v>67</v>
      </c>
      <c r="F21" s="13" t="s">
        <v>67</v>
      </c>
    </row>
    <row r="22" spans="1:6" ht="15" customHeight="1">
      <c r="A22" s="10" t="s">
        <v>21</v>
      </c>
      <c r="B22" s="10" t="s">
        <v>135</v>
      </c>
      <c r="C22" s="10" t="s">
        <v>136</v>
      </c>
      <c r="D22" s="13"/>
      <c r="E22" s="13"/>
      <c r="F22" s="13"/>
    </row>
    <row r="23" spans="1:6" ht="15" customHeight="1">
      <c r="A23" s="10" t="s">
        <v>67</v>
      </c>
      <c r="B23" s="10" t="s">
        <v>67</v>
      </c>
      <c r="C23" s="10" t="s">
        <v>67</v>
      </c>
      <c r="D23" s="13" t="s">
        <v>67</v>
      </c>
      <c r="E23" s="13" t="s">
        <v>67</v>
      </c>
      <c r="F23" s="13" t="s">
        <v>67</v>
      </c>
    </row>
    <row r="24" spans="1:6" ht="15" customHeight="1">
      <c r="A24" s="10" t="s">
        <v>24</v>
      </c>
      <c r="B24" s="10" t="s">
        <v>137</v>
      </c>
      <c r="C24" s="10" t="s">
        <v>138</v>
      </c>
      <c r="D24" s="13">
        <v>3068492</v>
      </c>
      <c r="E24" s="13">
        <v>3397259</v>
      </c>
      <c r="F24" s="13">
        <v>6465751</v>
      </c>
    </row>
    <row r="25" spans="1:6" ht="15" customHeight="1">
      <c r="A25" s="10" t="s">
        <v>67</v>
      </c>
      <c r="B25" s="10" t="s">
        <v>67</v>
      </c>
      <c r="C25" s="10" t="s">
        <v>67</v>
      </c>
      <c r="D25" s="13" t="s">
        <v>67</v>
      </c>
      <c r="E25" s="13" t="s">
        <v>67</v>
      </c>
      <c r="F25" s="13" t="s">
        <v>67</v>
      </c>
    </row>
    <row r="26" spans="1:6" ht="15" customHeight="1">
      <c r="A26" s="10" t="s">
        <v>27</v>
      </c>
      <c r="B26" s="10" t="s">
        <v>139</v>
      </c>
      <c r="C26" s="10" t="s">
        <v>140</v>
      </c>
      <c r="D26" s="13">
        <v>11000000</v>
      </c>
      <c r="E26" s="13">
        <v>11000000</v>
      </c>
      <c r="F26" s="13">
        <v>22000000</v>
      </c>
    </row>
    <row r="27" spans="1:6" ht="15" customHeight="1">
      <c r="A27" s="10" t="s">
        <v>67</v>
      </c>
      <c r="B27" s="10" t="s">
        <v>67</v>
      </c>
      <c r="C27" s="10" t="s">
        <v>67</v>
      </c>
      <c r="D27" s="13" t="s">
        <v>67</v>
      </c>
      <c r="E27" s="13" t="s">
        <v>67</v>
      </c>
      <c r="F27" s="13" t="s">
        <v>67</v>
      </c>
    </row>
    <row r="28" spans="1:6" ht="15" customHeight="1">
      <c r="A28" s="10"/>
      <c r="B28" s="10"/>
      <c r="C28" s="10"/>
      <c r="D28" s="13"/>
      <c r="E28" s="13"/>
      <c r="F28" s="13"/>
    </row>
    <row r="29" spans="1:6" ht="15" customHeight="1">
      <c r="A29" s="10" t="s">
        <v>30</v>
      </c>
      <c r="B29" s="10" t="s">
        <v>141</v>
      </c>
      <c r="C29" s="10" t="s">
        <v>142</v>
      </c>
      <c r="D29" s="13" t="s">
        <v>1</v>
      </c>
      <c r="E29" s="13" t="s">
        <v>1</v>
      </c>
      <c r="F29" s="13" t="s">
        <v>1</v>
      </c>
    </row>
    <row r="30" spans="1:6" ht="15" customHeight="1">
      <c r="A30" s="10" t="s">
        <v>67</v>
      </c>
      <c r="B30" s="10" t="s">
        <v>67</v>
      </c>
      <c r="C30" s="10" t="s">
        <v>67</v>
      </c>
      <c r="D30" s="13" t="s">
        <v>67</v>
      </c>
      <c r="E30" s="13" t="s">
        <v>67</v>
      </c>
      <c r="F30" s="13" t="s">
        <v>67</v>
      </c>
    </row>
    <row r="31" spans="1:6" ht="15" customHeight="1">
      <c r="A31" s="10"/>
      <c r="B31" s="10"/>
      <c r="C31" s="10"/>
      <c r="D31" s="13"/>
      <c r="E31" s="13"/>
      <c r="F31" s="13"/>
    </row>
    <row r="32" spans="1:6" ht="15" customHeight="1">
      <c r="A32" s="10" t="s">
        <v>33</v>
      </c>
      <c r="B32" s="10" t="s">
        <v>143</v>
      </c>
      <c r="C32" s="10" t="s">
        <v>134</v>
      </c>
      <c r="D32" s="13">
        <v>100000</v>
      </c>
      <c r="E32" s="13"/>
      <c r="F32" s="13">
        <v>100000</v>
      </c>
    </row>
    <row r="33" spans="1:6" ht="15" customHeight="1">
      <c r="A33" s="10" t="s">
        <v>67</v>
      </c>
      <c r="B33" s="10" t="s">
        <v>67</v>
      </c>
      <c r="C33" s="10" t="s">
        <v>67</v>
      </c>
      <c r="D33" s="13" t="s">
        <v>67</v>
      </c>
      <c r="E33" s="13" t="s">
        <v>67</v>
      </c>
      <c r="F33" s="13" t="s">
        <v>67</v>
      </c>
    </row>
    <row r="34" spans="1:6" ht="15" customHeight="1">
      <c r="A34" s="10"/>
      <c r="B34" s="10"/>
      <c r="C34" s="10"/>
      <c r="D34" s="13"/>
      <c r="E34" s="13"/>
      <c r="F34" s="13"/>
    </row>
    <row r="35" spans="1:6" ht="15" customHeight="1">
      <c r="A35" s="10" t="s">
        <v>36</v>
      </c>
      <c r="B35" s="10" t="s">
        <v>144</v>
      </c>
      <c r="C35" s="10" t="s">
        <v>136</v>
      </c>
      <c r="D35" s="13">
        <v>1867123</v>
      </c>
      <c r="E35" s="13">
        <v>849316</v>
      </c>
      <c r="F35" s="13">
        <v>2716439</v>
      </c>
    </row>
    <row r="36" spans="1:6" ht="15" customHeight="1">
      <c r="A36" s="10" t="s">
        <v>67</v>
      </c>
      <c r="B36" s="10" t="s">
        <v>67</v>
      </c>
      <c r="C36" s="10" t="s">
        <v>67</v>
      </c>
      <c r="D36" s="13" t="s">
        <v>67</v>
      </c>
      <c r="E36" s="13" t="s">
        <v>67</v>
      </c>
      <c r="F36" s="13" t="s">
        <v>67</v>
      </c>
    </row>
    <row r="37" spans="1:6" ht="15" customHeight="1">
      <c r="A37" s="10"/>
      <c r="B37" s="10"/>
      <c r="C37" s="10"/>
      <c r="D37" s="13"/>
      <c r="E37" s="13"/>
      <c r="F37" s="13"/>
    </row>
    <row r="38" spans="1:6" ht="15" customHeight="1">
      <c r="A38" s="12" t="s">
        <v>145</v>
      </c>
      <c r="B38" s="12" t="s">
        <v>146</v>
      </c>
      <c r="C38" s="12" t="s">
        <v>147</v>
      </c>
      <c r="D38" s="13">
        <v>280420612</v>
      </c>
      <c r="E38" s="13">
        <v>297850956</v>
      </c>
      <c r="F38" s="13">
        <v>578271568</v>
      </c>
    </row>
    <row r="39" spans="1:6" ht="15" customHeight="1">
      <c r="A39" s="12" t="s">
        <v>148</v>
      </c>
      <c r="B39" s="12" t="s">
        <v>149</v>
      </c>
      <c r="C39" s="12" t="s">
        <v>150</v>
      </c>
      <c r="D39" s="13">
        <v>-20849316</v>
      </c>
      <c r="E39" s="13"/>
      <c r="F39" s="13">
        <v>-20849316</v>
      </c>
    </row>
    <row r="40" spans="1:6" ht="15" customHeight="1">
      <c r="A40" s="10" t="s">
        <v>9</v>
      </c>
      <c r="B40" s="10" t="s">
        <v>151</v>
      </c>
      <c r="C40" s="10" t="s">
        <v>152</v>
      </c>
      <c r="D40" s="13"/>
      <c r="E40" s="13"/>
      <c r="F40" s="13"/>
    </row>
    <row r="41" spans="1:6" ht="15" customHeight="1">
      <c r="A41" s="10" t="s">
        <v>12</v>
      </c>
      <c r="B41" s="10" t="s">
        <v>153</v>
      </c>
      <c r="C41" s="10" t="s">
        <v>154</v>
      </c>
      <c r="D41" s="13">
        <v>-20849316</v>
      </c>
      <c r="E41" s="13"/>
      <c r="F41" s="13">
        <v>-20849316</v>
      </c>
    </row>
    <row r="42" spans="1:6" ht="15" customHeight="1">
      <c r="A42" s="12" t="s">
        <v>155</v>
      </c>
      <c r="B42" s="12" t="s">
        <v>156</v>
      </c>
      <c r="C42" s="12" t="s">
        <v>157</v>
      </c>
      <c r="D42" s="13">
        <v>259571296</v>
      </c>
      <c r="E42" s="13">
        <v>297850956</v>
      </c>
      <c r="F42" s="13">
        <v>557422252</v>
      </c>
    </row>
    <row r="43" spans="1:6" ht="15" customHeight="1">
      <c r="A43" s="12" t="s">
        <v>158</v>
      </c>
      <c r="B43" s="12" t="s">
        <v>159</v>
      </c>
      <c r="C43" s="12" t="s">
        <v>160</v>
      </c>
      <c r="D43" s="13">
        <v>54734324928</v>
      </c>
      <c r="E43" s="13">
        <v>54475699510</v>
      </c>
      <c r="F43" s="13">
        <v>54475699510</v>
      </c>
    </row>
    <row r="44" spans="1:6" ht="15" customHeight="1">
      <c r="A44" s="12" t="s">
        <v>161</v>
      </c>
      <c r="B44" s="12" t="s">
        <v>162</v>
      </c>
      <c r="C44" s="12" t="s">
        <v>163</v>
      </c>
      <c r="D44" s="13">
        <v>103607003</v>
      </c>
      <c r="E44" s="13">
        <v>258625418</v>
      </c>
      <c r="F44" s="13">
        <v>362232421</v>
      </c>
    </row>
    <row r="45" spans="1:6" ht="15" customHeight="1">
      <c r="A45" s="10" t="s">
        <v>9</v>
      </c>
      <c r="B45" s="10" t="s">
        <v>164</v>
      </c>
      <c r="C45" s="10" t="s">
        <v>165</v>
      </c>
      <c r="D45" s="13">
        <v>259571296</v>
      </c>
      <c r="E45" s="13">
        <v>297850956</v>
      </c>
      <c r="F45" s="13">
        <v>557422252</v>
      </c>
    </row>
    <row r="46" spans="1:6" ht="15" customHeight="1">
      <c r="A46" s="10" t="s">
        <v>12</v>
      </c>
      <c r="B46" s="10" t="s">
        <v>166</v>
      </c>
      <c r="C46" s="10" t="s">
        <v>167</v>
      </c>
      <c r="D46" s="13"/>
      <c r="E46" s="13"/>
      <c r="F46" s="13"/>
    </row>
    <row r="47" spans="1:6" ht="15" customHeight="1">
      <c r="A47" s="10" t="s">
        <v>15</v>
      </c>
      <c r="B47" s="10" t="s">
        <v>168</v>
      </c>
      <c r="C47" s="10" t="s">
        <v>169</v>
      </c>
      <c r="D47" s="13">
        <v>-155964293</v>
      </c>
      <c r="E47" s="13">
        <v>-39225538</v>
      </c>
      <c r="F47" s="13">
        <v>-195189831</v>
      </c>
    </row>
    <row r="48" spans="1:6" ht="15" customHeight="1">
      <c r="A48" s="12" t="s">
        <v>170</v>
      </c>
      <c r="B48" s="12" t="s">
        <v>171</v>
      </c>
      <c r="C48" s="12" t="s">
        <v>172</v>
      </c>
      <c r="D48" s="13">
        <v>54837931931</v>
      </c>
      <c r="E48" s="13">
        <v>54734324928</v>
      </c>
      <c r="F48" s="13">
        <v>54837931931</v>
      </c>
    </row>
    <row r="49" spans="1:6" ht="15" customHeight="1">
      <c r="A49" s="12" t="s">
        <v>173</v>
      </c>
      <c r="B49" s="12" t="s">
        <v>174</v>
      </c>
      <c r="C49" s="12" t="s">
        <v>175</v>
      </c>
      <c r="D49" s="13" t="s">
        <v>1</v>
      </c>
      <c r="E49" s="13" t="s">
        <v>1</v>
      </c>
      <c r="F49" s="14" t="s">
        <v>1</v>
      </c>
    </row>
    <row r="50" spans="1:6" ht="15" customHeight="1">
      <c r="A50" s="10" t="s">
        <v>1</v>
      </c>
      <c r="B50" s="10" t="s">
        <v>176</v>
      </c>
      <c r="C50" s="10" t="s">
        <v>177</v>
      </c>
      <c r="D50" s="13" t="s">
        <v>1</v>
      </c>
      <c r="E50" s="13" t="s">
        <v>1</v>
      </c>
      <c r="F50" s="14" t="s">
        <v>1</v>
      </c>
    </row>
    <row r="51" spans="1:6" ht="15" customHeight="1">
      <c r="A51" s="16" t="s">
        <v>1</v>
      </c>
      <c r="B51" s="16" t="s">
        <v>1</v>
      </c>
      <c r="C51" s="16" t="s">
        <v>1</v>
      </c>
      <c r="D51" s="16" t="s">
        <v>1</v>
      </c>
      <c r="E51" s="16" t="s">
        <v>1</v>
      </c>
      <c r="F51" s="16"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3"/>
  <sheetViews>
    <sheetView zoomScalePageLayoutView="0" workbookViewId="0" topLeftCell="A13">
      <selection activeCell="F15" activeCellId="2" sqref="F31 F22 F15"/>
    </sheetView>
  </sheetViews>
  <sheetFormatPr defaultColWidth="9.140625" defaultRowHeight="12.75"/>
  <cols>
    <col min="1" max="1" width="6.8515625" style="0" customWidth="1"/>
    <col min="2" max="2" width="31.7109375" style="0" customWidth="1"/>
    <col min="3" max="3" width="10.28125" style="0" customWidth="1"/>
    <col min="4" max="4" width="14.00390625" style="0" bestFit="1" customWidth="1"/>
    <col min="5" max="5" width="38.00390625" style="0" customWidth="1"/>
    <col min="6" max="6" width="33.00390625" style="0" customWidth="1"/>
    <col min="7" max="7" width="29.8515625" style="0" customWidth="1"/>
  </cols>
  <sheetData>
    <row r="1" spans="1:7" ht="15" customHeight="1">
      <c r="A1" s="4" t="s">
        <v>6</v>
      </c>
      <c r="B1" s="4" t="s">
        <v>178</v>
      </c>
      <c r="C1" s="4" t="s">
        <v>55</v>
      </c>
      <c r="D1" s="4" t="s">
        <v>179</v>
      </c>
      <c r="E1" s="4" t="s">
        <v>180</v>
      </c>
      <c r="F1" s="4" t="s">
        <v>181</v>
      </c>
      <c r="G1" s="4" t="s">
        <v>182</v>
      </c>
    </row>
    <row r="2" spans="1:7" ht="15" customHeight="1">
      <c r="A2" s="5" t="s">
        <v>59</v>
      </c>
      <c r="B2" s="31" t="s">
        <v>183</v>
      </c>
      <c r="C2" s="31"/>
      <c r="D2" s="31"/>
      <c r="E2" s="31"/>
      <c r="F2" s="31"/>
      <c r="G2" s="31"/>
    </row>
    <row r="3" spans="1:7" ht="15" customHeight="1">
      <c r="A3" s="2" t="s">
        <v>67</v>
      </c>
      <c r="B3" s="2" t="s">
        <v>67</v>
      </c>
      <c r="C3" s="2" t="s">
        <v>67</v>
      </c>
      <c r="D3" s="2" t="s">
        <v>67</v>
      </c>
      <c r="E3" s="2" t="s">
        <v>67</v>
      </c>
      <c r="F3" s="2" t="s">
        <v>67</v>
      </c>
      <c r="G3" s="2" t="s">
        <v>67</v>
      </c>
    </row>
    <row r="4" spans="1:7" ht="15" customHeight="1">
      <c r="A4" s="2"/>
      <c r="B4" s="2" t="s">
        <v>184</v>
      </c>
      <c r="C4" s="2" t="s">
        <v>185</v>
      </c>
      <c r="D4" s="2"/>
      <c r="E4" s="2"/>
      <c r="F4" s="2"/>
      <c r="G4" s="2"/>
    </row>
    <row r="5" spans="1:7" ht="15" customHeight="1">
      <c r="A5" s="5" t="s">
        <v>97</v>
      </c>
      <c r="B5" s="5" t="s">
        <v>186</v>
      </c>
      <c r="C5" s="5" t="s">
        <v>187</v>
      </c>
      <c r="D5" s="5" t="s">
        <v>1</v>
      </c>
      <c r="E5" s="5" t="s">
        <v>1</v>
      </c>
      <c r="F5" s="5" t="s">
        <v>1</v>
      </c>
      <c r="G5" s="5" t="s">
        <v>1</v>
      </c>
    </row>
    <row r="6" spans="1:7" ht="15" customHeight="1">
      <c r="A6" s="2" t="s">
        <v>67</v>
      </c>
      <c r="B6" s="2" t="s">
        <v>67</v>
      </c>
      <c r="C6" s="2" t="s">
        <v>67</v>
      </c>
      <c r="D6" s="2" t="s">
        <v>67</v>
      </c>
      <c r="E6" s="2" t="s">
        <v>67</v>
      </c>
      <c r="F6" s="2" t="s">
        <v>67</v>
      </c>
      <c r="G6" s="2" t="s">
        <v>67</v>
      </c>
    </row>
    <row r="7" spans="1:7" ht="15" customHeight="1">
      <c r="A7" s="2" t="s">
        <v>1</v>
      </c>
      <c r="B7" s="2" t="s">
        <v>184</v>
      </c>
      <c r="C7" s="2" t="s">
        <v>188</v>
      </c>
      <c r="D7" s="2" t="s">
        <v>1</v>
      </c>
      <c r="E7" s="2" t="s">
        <v>1</v>
      </c>
      <c r="F7" s="2" t="s">
        <v>1</v>
      </c>
      <c r="G7" s="2" t="s">
        <v>1</v>
      </c>
    </row>
    <row r="8" spans="1:7" ht="15" customHeight="1">
      <c r="A8" s="5" t="s">
        <v>189</v>
      </c>
      <c r="B8" s="5" t="s">
        <v>190</v>
      </c>
      <c r="C8" s="5" t="s">
        <v>191</v>
      </c>
      <c r="D8" s="5" t="s">
        <v>1</v>
      </c>
      <c r="E8" s="5" t="s">
        <v>1</v>
      </c>
      <c r="F8" s="5" t="s">
        <v>1</v>
      </c>
      <c r="G8" s="5" t="s">
        <v>1</v>
      </c>
    </row>
    <row r="9" spans="1:7" ht="15" customHeight="1">
      <c r="A9" s="2" t="s">
        <v>67</v>
      </c>
      <c r="B9" s="2" t="s">
        <v>67</v>
      </c>
      <c r="C9" s="2" t="s">
        <v>67</v>
      </c>
      <c r="D9" s="2" t="s">
        <v>67</v>
      </c>
      <c r="E9" s="2" t="s">
        <v>67</v>
      </c>
      <c r="F9" s="2" t="s">
        <v>67</v>
      </c>
      <c r="G9" s="2" t="s">
        <v>67</v>
      </c>
    </row>
    <row r="10" spans="1:7" ht="15" customHeight="1">
      <c r="A10" s="2" t="s">
        <v>1</v>
      </c>
      <c r="B10" s="2" t="s">
        <v>184</v>
      </c>
      <c r="C10" s="2" t="s">
        <v>192</v>
      </c>
      <c r="D10" s="2" t="s">
        <v>1</v>
      </c>
      <c r="E10" s="2" t="s">
        <v>1</v>
      </c>
      <c r="F10" s="2" t="s">
        <v>1</v>
      </c>
      <c r="G10" s="2" t="s">
        <v>1</v>
      </c>
    </row>
    <row r="11" spans="1:7" ht="15" customHeight="1">
      <c r="A11" s="5" t="s">
        <v>145</v>
      </c>
      <c r="B11" s="5" t="s">
        <v>193</v>
      </c>
      <c r="C11" s="5" t="s">
        <v>194</v>
      </c>
      <c r="D11" s="5" t="s">
        <v>1</v>
      </c>
      <c r="E11" s="5" t="s">
        <v>1</v>
      </c>
      <c r="F11" s="5" t="s">
        <v>1</v>
      </c>
      <c r="G11" s="5" t="s">
        <v>1</v>
      </c>
    </row>
    <row r="12" spans="1:7" ht="15" customHeight="1">
      <c r="A12" s="10">
        <v>1</v>
      </c>
      <c r="B12" s="10" t="s">
        <v>342</v>
      </c>
      <c r="C12" s="10" t="s">
        <v>340</v>
      </c>
      <c r="D12" s="21">
        <v>87700</v>
      </c>
      <c r="E12" s="26">
        <v>101874.61277080959</v>
      </c>
      <c r="F12" s="13">
        <v>8934403540</v>
      </c>
      <c r="G12" s="18">
        <v>0.16208975455463234</v>
      </c>
    </row>
    <row r="13" spans="1:7" ht="15" customHeight="1">
      <c r="A13" s="10">
        <v>2</v>
      </c>
      <c r="B13" s="10" t="s">
        <v>343</v>
      </c>
      <c r="C13" s="10" t="s">
        <v>341</v>
      </c>
      <c r="D13" s="21">
        <v>100000</v>
      </c>
      <c r="E13" s="26">
        <v>99791.65753</v>
      </c>
      <c r="F13" s="13">
        <v>9979165753</v>
      </c>
      <c r="G13" s="18">
        <v>0.18104404175634123</v>
      </c>
    </row>
    <row r="14" spans="1:7" ht="15" customHeight="1">
      <c r="A14" s="2" t="s">
        <v>67</v>
      </c>
      <c r="B14" s="2" t="s">
        <v>67</v>
      </c>
      <c r="C14" s="2" t="s">
        <v>67</v>
      </c>
      <c r="D14" s="2" t="s">
        <v>67</v>
      </c>
      <c r="E14" s="2" t="s">
        <v>67</v>
      </c>
      <c r="F14" s="22" t="s">
        <v>67</v>
      </c>
      <c r="G14" s="2" t="s">
        <v>67</v>
      </c>
    </row>
    <row r="15" spans="1:7" ht="15" customHeight="1">
      <c r="A15" s="2" t="s">
        <v>1</v>
      </c>
      <c r="B15" s="2" t="s">
        <v>184</v>
      </c>
      <c r="C15" s="2" t="s">
        <v>195</v>
      </c>
      <c r="D15" s="2" t="s">
        <v>1</v>
      </c>
      <c r="E15" s="2" t="s">
        <v>1</v>
      </c>
      <c r="F15" s="23">
        <v>18913569293</v>
      </c>
      <c r="G15" s="18">
        <v>0.34313379631097357</v>
      </c>
    </row>
    <row r="16" spans="1:7" ht="15" customHeight="1">
      <c r="A16" s="5" t="s">
        <v>196</v>
      </c>
      <c r="B16" s="5" t="s">
        <v>197</v>
      </c>
      <c r="C16" s="5" t="s">
        <v>198</v>
      </c>
      <c r="D16" s="5" t="s">
        <v>1</v>
      </c>
      <c r="E16" s="5" t="s">
        <v>1</v>
      </c>
      <c r="F16" s="24" t="s">
        <v>1</v>
      </c>
      <c r="G16" s="5" t="s">
        <v>1</v>
      </c>
    </row>
    <row r="17" spans="1:7" ht="15" customHeight="1">
      <c r="A17" s="2" t="s">
        <v>67</v>
      </c>
      <c r="B17" s="2" t="s">
        <v>67</v>
      </c>
      <c r="C17" s="2" t="s">
        <v>67</v>
      </c>
      <c r="D17" s="2" t="s">
        <v>67</v>
      </c>
      <c r="E17" s="2" t="s">
        <v>67</v>
      </c>
      <c r="F17" s="22" t="s">
        <v>67</v>
      </c>
      <c r="G17" s="2" t="s">
        <v>67</v>
      </c>
    </row>
    <row r="18" spans="1:7" ht="15" customHeight="1">
      <c r="A18" s="2" t="s">
        <v>1</v>
      </c>
      <c r="B18" s="2" t="s">
        <v>184</v>
      </c>
      <c r="C18" s="2" t="s">
        <v>199</v>
      </c>
      <c r="D18" s="2" t="s">
        <v>1</v>
      </c>
      <c r="E18" s="2" t="s">
        <v>1</v>
      </c>
      <c r="F18" s="22" t="s">
        <v>1</v>
      </c>
      <c r="G18" s="2" t="s">
        <v>1</v>
      </c>
    </row>
    <row r="19" spans="1:7" ht="15" customHeight="1">
      <c r="A19" s="2" t="s">
        <v>1</v>
      </c>
      <c r="B19" s="2" t="s">
        <v>200</v>
      </c>
      <c r="C19" s="2" t="s">
        <v>201</v>
      </c>
      <c r="D19" s="2" t="s">
        <v>1</v>
      </c>
      <c r="E19" s="2" t="s">
        <v>1</v>
      </c>
      <c r="F19" s="22" t="s">
        <v>1</v>
      </c>
      <c r="G19" s="2" t="s">
        <v>1</v>
      </c>
    </row>
    <row r="20" spans="1:7" ht="15" customHeight="1">
      <c r="A20" s="5" t="s">
        <v>202</v>
      </c>
      <c r="B20" s="5" t="s">
        <v>203</v>
      </c>
      <c r="C20" s="5" t="s">
        <v>204</v>
      </c>
      <c r="D20" s="5" t="s">
        <v>1</v>
      </c>
      <c r="E20" s="5" t="s">
        <v>1</v>
      </c>
      <c r="F20" s="24" t="s">
        <v>1</v>
      </c>
      <c r="G20" s="5" t="s">
        <v>1</v>
      </c>
    </row>
    <row r="21" spans="1:7" ht="15" customHeight="1">
      <c r="A21" s="2" t="s">
        <v>67</v>
      </c>
      <c r="B21" s="2" t="s">
        <v>67</v>
      </c>
      <c r="C21" s="2" t="s">
        <v>67</v>
      </c>
      <c r="D21" s="2" t="s">
        <v>67</v>
      </c>
      <c r="E21" s="2" t="s">
        <v>67</v>
      </c>
      <c r="F21" s="22" t="s">
        <v>67</v>
      </c>
      <c r="G21" s="2" t="s">
        <v>67</v>
      </c>
    </row>
    <row r="22" spans="1:7" ht="15" customHeight="1">
      <c r="A22" s="2" t="s">
        <v>1</v>
      </c>
      <c r="B22" s="2" t="s">
        <v>184</v>
      </c>
      <c r="C22" s="2" t="s">
        <v>205</v>
      </c>
      <c r="D22" s="2" t="s">
        <v>1</v>
      </c>
      <c r="E22" s="2" t="s">
        <v>1</v>
      </c>
      <c r="F22" s="23">
        <v>2481344439</v>
      </c>
      <c r="G22" s="18">
        <v>0.04501705226122033</v>
      </c>
    </row>
    <row r="23" spans="1:7" ht="15" customHeight="1">
      <c r="A23" s="5" t="s">
        <v>206</v>
      </c>
      <c r="B23" s="5" t="s">
        <v>65</v>
      </c>
      <c r="C23" s="5" t="s">
        <v>207</v>
      </c>
      <c r="D23" s="5" t="s">
        <v>1</v>
      </c>
      <c r="E23" s="5" t="s">
        <v>1</v>
      </c>
      <c r="F23" s="24" t="s">
        <v>1</v>
      </c>
      <c r="G23" s="5" t="s">
        <v>1</v>
      </c>
    </row>
    <row r="24" spans="1:7" ht="15" customHeight="1">
      <c r="A24" s="2" t="s">
        <v>1</v>
      </c>
      <c r="B24" s="2" t="s">
        <v>208</v>
      </c>
      <c r="C24" s="2" t="s">
        <v>209</v>
      </c>
      <c r="D24" s="2" t="s">
        <v>1</v>
      </c>
      <c r="E24" s="2" t="s">
        <v>1</v>
      </c>
      <c r="F24" s="22">
        <v>0</v>
      </c>
      <c r="G24" s="18"/>
    </row>
    <row r="25" spans="1:7" ht="15" customHeight="1">
      <c r="A25" s="2" t="s">
        <v>67</v>
      </c>
      <c r="B25" s="2" t="s">
        <v>67</v>
      </c>
      <c r="C25" s="2" t="s">
        <v>67</v>
      </c>
      <c r="D25" s="2" t="s">
        <v>67</v>
      </c>
      <c r="E25" s="2" t="s">
        <v>67</v>
      </c>
      <c r="F25" s="22" t="s">
        <v>67</v>
      </c>
      <c r="G25" s="2" t="s">
        <v>67</v>
      </c>
    </row>
    <row r="26" spans="1:7" ht="15" customHeight="1">
      <c r="A26" s="2" t="s">
        <v>1</v>
      </c>
      <c r="B26" s="2" t="s">
        <v>68</v>
      </c>
      <c r="C26" s="2" t="s">
        <v>210</v>
      </c>
      <c r="D26" s="2" t="s">
        <v>1</v>
      </c>
      <c r="E26" s="2" t="s">
        <v>1</v>
      </c>
      <c r="F26" s="23">
        <v>324360062</v>
      </c>
      <c r="G26" s="18">
        <v>0.0059</v>
      </c>
    </row>
    <row r="27" spans="1:7" ht="15" customHeight="1">
      <c r="A27" s="2"/>
      <c r="B27" s="10" t="s">
        <v>344</v>
      </c>
      <c r="C27" s="10" t="s">
        <v>346</v>
      </c>
      <c r="D27" s="2"/>
      <c r="E27" s="2"/>
      <c r="F27" s="23">
        <v>5050162</v>
      </c>
      <c r="G27" s="17">
        <v>9.162105957899583E-05</v>
      </c>
    </row>
    <row r="28" spans="1:7" ht="15" customHeight="1">
      <c r="A28" s="2"/>
      <c r="B28" s="10" t="s">
        <v>345</v>
      </c>
      <c r="C28" s="10" t="s">
        <v>347</v>
      </c>
      <c r="D28" s="2"/>
      <c r="E28" s="2"/>
      <c r="F28" s="23">
        <v>33395776414</v>
      </c>
      <c r="G28" s="18">
        <v>0.6058729245742844</v>
      </c>
    </row>
    <row r="29" spans="1:7" ht="15" customHeight="1">
      <c r="A29" s="2" t="s">
        <v>67</v>
      </c>
      <c r="B29" s="2" t="s">
        <v>67</v>
      </c>
      <c r="C29" s="2" t="s">
        <v>67</v>
      </c>
      <c r="D29" s="2" t="s">
        <v>67</v>
      </c>
      <c r="E29" s="2" t="s">
        <v>67</v>
      </c>
      <c r="F29" s="22" t="s">
        <v>67</v>
      </c>
      <c r="G29" s="2"/>
    </row>
    <row r="30" spans="1:7" ht="15" customHeight="1">
      <c r="A30" s="2" t="s">
        <v>1</v>
      </c>
      <c r="B30" s="2"/>
      <c r="C30" s="2"/>
      <c r="D30" s="2" t="s">
        <v>1</v>
      </c>
      <c r="E30" s="2" t="s">
        <v>1</v>
      </c>
      <c r="F30" s="22" t="s">
        <v>1</v>
      </c>
      <c r="G30" s="2" t="s">
        <v>1</v>
      </c>
    </row>
    <row r="31" spans="1:7" ht="15" customHeight="1">
      <c r="A31" s="2" t="s">
        <v>1</v>
      </c>
      <c r="B31" s="2" t="s">
        <v>184</v>
      </c>
      <c r="C31" s="2" t="s">
        <v>211</v>
      </c>
      <c r="D31" s="2" t="s">
        <v>1</v>
      </c>
      <c r="E31" s="2" t="s">
        <v>1</v>
      </c>
      <c r="F31" s="23">
        <v>33725186638</v>
      </c>
      <c r="G31" s="2">
        <v>0.611849151427806</v>
      </c>
    </row>
    <row r="32" spans="1:7" ht="15" customHeight="1">
      <c r="A32" s="5" t="s">
        <v>161</v>
      </c>
      <c r="B32" s="5" t="s">
        <v>212</v>
      </c>
      <c r="C32" s="5" t="s">
        <v>213</v>
      </c>
      <c r="D32" s="5" t="s">
        <v>1</v>
      </c>
      <c r="E32" s="5" t="s">
        <v>1</v>
      </c>
      <c r="F32" s="25">
        <v>54996339251</v>
      </c>
      <c r="G32" s="19">
        <v>1</v>
      </c>
    </row>
    <row r="33" spans="1:7" ht="15" customHeight="1">
      <c r="A33" s="6" t="s">
        <v>1</v>
      </c>
      <c r="B33" s="6" t="s">
        <v>1</v>
      </c>
      <c r="C33" s="6" t="s">
        <v>1</v>
      </c>
      <c r="D33" s="6" t="s">
        <v>1</v>
      </c>
      <c r="E33" s="6" t="s">
        <v>1</v>
      </c>
      <c r="F33" s="6" t="s">
        <v>1</v>
      </c>
      <c r="G33" s="6"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32" t="s">
        <v>6</v>
      </c>
      <c r="B1" s="32" t="s">
        <v>214</v>
      </c>
      <c r="C1" s="32" t="s">
        <v>215</v>
      </c>
      <c r="D1" s="32" t="s">
        <v>216</v>
      </c>
      <c r="E1" s="32" t="s">
        <v>217</v>
      </c>
      <c r="F1" s="32" t="s">
        <v>218</v>
      </c>
      <c r="G1" s="32" t="s">
        <v>219</v>
      </c>
      <c r="H1" s="32"/>
      <c r="I1" s="32" t="s">
        <v>220</v>
      </c>
      <c r="J1" s="32"/>
    </row>
    <row r="2" spans="1:10" ht="15" customHeight="1">
      <c r="A2" s="32"/>
      <c r="B2" s="32"/>
      <c r="C2" s="32"/>
      <c r="D2" s="32"/>
      <c r="E2" s="32"/>
      <c r="F2" s="32"/>
      <c r="G2" s="4" t="s">
        <v>221</v>
      </c>
      <c r="H2" s="4" t="s">
        <v>222</v>
      </c>
      <c r="I2" s="4" t="s">
        <v>221</v>
      </c>
      <c r="J2" s="4" t="s">
        <v>223</v>
      </c>
    </row>
    <row r="3" spans="1:10" ht="15" customHeight="1">
      <c r="A3" s="2" t="s">
        <v>9</v>
      </c>
      <c r="B3" s="2" t="s">
        <v>224</v>
      </c>
      <c r="C3" s="2" t="s">
        <v>1</v>
      </c>
      <c r="D3" s="2" t="s">
        <v>1</v>
      </c>
      <c r="E3" s="2" t="s">
        <v>1</v>
      </c>
      <c r="F3" s="2" t="s">
        <v>1</v>
      </c>
      <c r="G3" s="2" t="s">
        <v>1</v>
      </c>
      <c r="H3" s="2" t="s">
        <v>1</v>
      </c>
      <c r="I3" s="2" t="s">
        <v>1</v>
      </c>
      <c r="J3" s="2" t="s">
        <v>1</v>
      </c>
    </row>
    <row r="4" spans="1:10" ht="15" customHeight="1">
      <c r="A4" s="2" t="s">
        <v>67</v>
      </c>
      <c r="B4" s="2" t="s">
        <v>67</v>
      </c>
      <c r="C4" s="2" t="s">
        <v>67</v>
      </c>
      <c r="D4" s="2" t="s">
        <v>67</v>
      </c>
      <c r="E4" s="2" t="s">
        <v>67</v>
      </c>
      <c r="F4" s="2" t="s">
        <v>67</v>
      </c>
      <c r="G4" s="2" t="s">
        <v>67</v>
      </c>
      <c r="H4" s="2" t="s">
        <v>67</v>
      </c>
      <c r="I4" s="2" t="s">
        <v>67</v>
      </c>
      <c r="J4" s="2" t="s">
        <v>67</v>
      </c>
    </row>
    <row r="5" spans="1:10" ht="15" customHeight="1">
      <c r="A5" s="2"/>
      <c r="B5" s="2"/>
      <c r="C5" s="2" t="s">
        <v>1</v>
      </c>
      <c r="D5" s="2" t="s">
        <v>1</v>
      </c>
      <c r="E5" s="2" t="s">
        <v>1</v>
      </c>
      <c r="F5" s="2" t="s">
        <v>1</v>
      </c>
      <c r="G5" s="2" t="s">
        <v>1</v>
      </c>
      <c r="H5" s="2" t="s">
        <v>1</v>
      </c>
      <c r="I5" s="2" t="s">
        <v>1</v>
      </c>
      <c r="J5" s="2" t="s">
        <v>1</v>
      </c>
    </row>
    <row r="6" spans="1:10" ht="15" customHeight="1">
      <c r="A6" s="5" t="s">
        <v>59</v>
      </c>
      <c r="B6" s="5" t="s">
        <v>225</v>
      </c>
      <c r="C6" s="5" t="s">
        <v>1</v>
      </c>
      <c r="D6" s="5" t="s">
        <v>1</v>
      </c>
      <c r="E6" s="5" t="s">
        <v>1</v>
      </c>
      <c r="F6" s="5" t="s">
        <v>1</v>
      </c>
      <c r="G6" s="5" t="s">
        <v>1</v>
      </c>
      <c r="H6" s="5" t="s">
        <v>1</v>
      </c>
      <c r="I6" s="5" t="s">
        <v>1</v>
      </c>
      <c r="J6" s="5" t="s">
        <v>1</v>
      </c>
    </row>
    <row r="7" spans="1:10" ht="15" customHeight="1">
      <c r="A7" s="2" t="s">
        <v>12</v>
      </c>
      <c r="B7" s="2" t="s">
        <v>226</v>
      </c>
      <c r="C7" s="2" t="s">
        <v>1</v>
      </c>
      <c r="D7" s="2" t="s">
        <v>1</v>
      </c>
      <c r="E7" s="2" t="s">
        <v>1</v>
      </c>
      <c r="F7" s="2" t="s">
        <v>1</v>
      </c>
      <c r="G7" s="2" t="s">
        <v>1</v>
      </c>
      <c r="H7" s="2" t="s">
        <v>1</v>
      </c>
      <c r="I7" s="2" t="s">
        <v>1</v>
      </c>
      <c r="J7" s="2" t="s">
        <v>1</v>
      </c>
    </row>
    <row r="8" spans="1:10" ht="15" customHeight="1">
      <c r="A8" s="2" t="s">
        <v>67</v>
      </c>
      <c r="B8" s="2" t="s">
        <v>67</v>
      </c>
      <c r="C8" s="2" t="s">
        <v>67</v>
      </c>
      <c r="D8" s="2" t="s">
        <v>67</v>
      </c>
      <c r="E8" s="2" t="s">
        <v>67</v>
      </c>
      <c r="F8" s="2" t="s">
        <v>67</v>
      </c>
      <c r="G8" s="2" t="s">
        <v>67</v>
      </c>
      <c r="H8" s="2" t="s">
        <v>67</v>
      </c>
      <c r="I8" s="2" t="s">
        <v>67</v>
      </c>
      <c r="J8" s="2" t="s">
        <v>67</v>
      </c>
    </row>
    <row r="9" spans="1:10" ht="15" customHeight="1">
      <c r="A9" s="2"/>
      <c r="B9" s="2"/>
      <c r="C9" s="2" t="s">
        <v>1</v>
      </c>
      <c r="D9" s="2" t="s">
        <v>1</v>
      </c>
      <c r="E9" s="2" t="s">
        <v>1</v>
      </c>
      <c r="F9" s="2" t="s">
        <v>1</v>
      </c>
      <c r="G9" s="2" t="s">
        <v>1</v>
      </c>
      <c r="H9" s="2" t="s">
        <v>1</v>
      </c>
      <c r="I9" s="2" t="s">
        <v>1</v>
      </c>
      <c r="J9" s="2" t="s">
        <v>1</v>
      </c>
    </row>
    <row r="10" spans="1:10" ht="15" customHeight="1">
      <c r="A10" s="5" t="s">
        <v>97</v>
      </c>
      <c r="B10" s="5" t="s">
        <v>227</v>
      </c>
      <c r="C10" s="5" t="s">
        <v>1</v>
      </c>
      <c r="D10" s="5" t="s">
        <v>1</v>
      </c>
      <c r="E10" s="5" t="s">
        <v>1</v>
      </c>
      <c r="F10" s="5" t="s">
        <v>1</v>
      </c>
      <c r="G10" s="5" t="s">
        <v>1</v>
      </c>
      <c r="H10" s="5" t="s">
        <v>1</v>
      </c>
      <c r="I10" s="5" t="s">
        <v>1</v>
      </c>
      <c r="J10" s="5" t="s">
        <v>1</v>
      </c>
    </row>
    <row r="11" spans="1:10" ht="15" customHeight="1">
      <c r="A11" s="5" t="s">
        <v>228</v>
      </c>
      <c r="B11" s="5" t="s">
        <v>229</v>
      </c>
      <c r="C11" s="5" t="s">
        <v>1</v>
      </c>
      <c r="D11" s="5" t="s">
        <v>1</v>
      </c>
      <c r="E11" s="5" t="s">
        <v>1</v>
      </c>
      <c r="F11" s="5" t="s">
        <v>1</v>
      </c>
      <c r="G11" s="5" t="s">
        <v>1</v>
      </c>
      <c r="H11" s="5" t="s">
        <v>1</v>
      </c>
      <c r="I11" s="5" t="s">
        <v>1</v>
      </c>
      <c r="J11" s="5" t="s">
        <v>1</v>
      </c>
    </row>
    <row r="12" spans="1:10" ht="15" customHeight="1">
      <c r="A12" s="2" t="s">
        <v>15</v>
      </c>
      <c r="B12" s="2" t="s">
        <v>230</v>
      </c>
      <c r="C12" s="2" t="s">
        <v>1</v>
      </c>
      <c r="D12" s="2" t="s">
        <v>1</v>
      </c>
      <c r="E12" s="2" t="s">
        <v>1</v>
      </c>
      <c r="F12" s="2" t="s">
        <v>1</v>
      </c>
      <c r="G12" s="2" t="s">
        <v>1</v>
      </c>
      <c r="H12" s="2" t="s">
        <v>1</v>
      </c>
      <c r="I12" s="2" t="s">
        <v>1</v>
      </c>
      <c r="J12" s="2" t="s">
        <v>1</v>
      </c>
    </row>
    <row r="13" spans="1:10" ht="15" customHeight="1">
      <c r="A13" s="2" t="s">
        <v>67</v>
      </c>
      <c r="B13" s="2" t="s">
        <v>67</v>
      </c>
      <c r="C13" s="2" t="s">
        <v>67</v>
      </c>
      <c r="D13" s="2" t="s">
        <v>67</v>
      </c>
      <c r="E13" s="2" t="s">
        <v>67</v>
      </c>
      <c r="F13" s="2" t="s">
        <v>67</v>
      </c>
      <c r="G13" s="2" t="s">
        <v>67</v>
      </c>
      <c r="H13" s="2" t="s">
        <v>67</v>
      </c>
      <c r="I13" s="2" t="s">
        <v>67</v>
      </c>
      <c r="J13" s="2" t="s">
        <v>67</v>
      </c>
    </row>
    <row r="14" spans="1:10" ht="15" customHeight="1">
      <c r="A14" s="2"/>
      <c r="B14" s="2"/>
      <c r="C14" s="2" t="s">
        <v>1</v>
      </c>
      <c r="D14" s="2" t="s">
        <v>1</v>
      </c>
      <c r="E14" s="2" t="s">
        <v>1</v>
      </c>
      <c r="F14" s="2" t="s">
        <v>1</v>
      </c>
      <c r="G14" s="2" t="s">
        <v>1</v>
      </c>
      <c r="H14" s="2" t="s">
        <v>1</v>
      </c>
      <c r="I14" s="2" t="s">
        <v>1</v>
      </c>
      <c r="J14" s="2" t="s">
        <v>1</v>
      </c>
    </row>
    <row r="15" spans="1:10" ht="15" customHeight="1">
      <c r="A15" s="5" t="s">
        <v>145</v>
      </c>
      <c r="B15" s="5" t="s">
        <v>231</v>
      </c>
      <c r="C15" s="5" t="s">
        <v>1</v>
      </c>
      <c r="D15" s="5" t="s">
        <v>1</v>
      </c>
      <c r="E15" s="5" t="s">
        <v>1</v>
      </c>
      <c r="F15" s="5" t="s">
        <v>1</v>
      </c>
      <c r="G15" s="5" t="s">
        <v>1</v>
      </c>
      <c r="H15" s="5" t="s">
        <v>1</v>
      </c>
      <c r="I15" s="5" t="s">
        <v>1</v>
      </c>
      <c r="J15" s="5" t="s">
        <v>1</v>
      </c>
    </row>
    <row r="16" spans="1:10" ht="15" customHeight="1">
      <c r="A16" s="2" t="s">
        <v>18</v>
      </c>
      <c r="B16" s="2" t="s">
        <v>232</v>
      </c>
      <c r="C16" s="2" t="s">
        <v>1</v>
      </c>
      <c r="D16" s="2" t="s">
        <v>1</v>
      </c>
      <c r="E16" s="2" t="s">
        <v>1</v>
      </c>
      <c r="F16" s="2" t="s">
        <v>1</v>
      </c>
      <c r="G16" s="2" t="s">
        <v>1</v>
      </c>
      <c r="H16" s="2" t="s">
        <v>1</v>
      </c>
      <c r="I16" s="2" t="s">
        <v>1</v>
      </c>
      <c r="J16" s="2" t="s">
        <v>1</v>
      </c>
    </row>
    <row r="17" spans="1:10" ht="15" customHeight="1">
      <c r="A17" s="2" t="s">
        <v>67</v>
      </c>
      <c r="B17" s="2" t="s">
        <v>67</v>
      </c>
      <c r="C17" s="2" t="s">
        <v>67</v>
      </c>
      <c r="D17" s="2" t="s">
        <v>67</v>
      </c>
      <c r="E17" s="2" t="s">
        <v>67</v>
      </c>
      <c r="F17" s="2" t="s">
        <v>67</v>
      </c>
      <c r="G17" s="2" t="s">
        <v>67</v>
      </c>
      <c r="H17" s="2" t="s">
        <v>67</v>
      </c>
      <c r="I17" s="2" t="s">
        <v>67</v>
      </c>
      <c r="J17" s="2" t="s">
        <v>67</v>
      </c>
    </row>
    <row r="18" spans="1:10" ht="15" customHeight="1">
      <c r="A18" s="2"/>
      <c r="B18" s="2"/>
      <c r="C18" s="2" t="s">
        <v>1</v>
      </c>
      <c r="D18" s="2" t="s">
        <v>1</v>
      </c>
      <c r="E18" s="2" t="s">
        <v>1</v>
      </c>
      <c r="F18" s="2" t="s">
        <v>1</v>
      </c>
      <c r="G18" s="2" t="s">
        <v>1</v>
      </c>
      <c r="H18" s="2" t="s">
        <v>1</v>
      </c>
      <c r="I18" s="2" t="s">
        <v>1</v>
      </c>
      <c r="J18" s="2" t="s">
        <v>1</v>
      </c>
    </row>
    <row r="19" spans="1:10" ht="15" customHeight="1">
      <c r="A19" s="5" t="s">
        <v>148</v>
      </c>
      <c r="B19" s="5" t="s">
        <v>233</v>
      </c>
      <c r="C19" s="5" t="s">
        <v>1</v>
      </c>
      <c r="D19" s="5" t="s">
        <v>1</v>
      </c>
      <c r="E19" s="5" t="s">
        <v>1</v>
      </c>
      <c r="F19" s="5" t="s">
        <v>1</v>
      </c>
      <c r="G19" s="5" t="s">
        <v>1</v>
      </c>
      <c r="H19" s="5" t="s">
        <v>1</v>
      </c>
      <c r="I19" s="5" t="s">
        <v>1</v>
      </c>
      <c r="J19" s="5" t="s">
        <v>1</v>
      </c>
    </row>
    <row r="20" spans="1:10" ht="15" customHeight="1">
      <c r="A20" s="5" t="s">
        <v>234</v>
      </c>
      <c r="B20" s="5" t="s">
        <v>235</v>
      </c>
      <c r="C20" s="5" t="s">
        <v>1</v>
      </c>
      <c r="D20" s="5" t="s">
        <v>1</v>
      </c>
      <c r="E20" s="5" t="s">
        <v>1</v>
      </c>
      <c r="F20" s="5" t="s">
        <v>1</v>
      </c>
      <c r="G20" s="5" t="s">
        <v>1</v>
      </c>
      <c r="H20" s="5" t="s">
        <v>1</v>
      </c>
      <c r="I20" s="5" t="s">
        <v>1</v>
      </c>
      <c r="J20" s="5"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zoomScalePageLayoutView="0" workbookViewId="0" topLeftCell="A1">
      <selection activeCell="G27" sqref="G27"/>
    </sheetView>
  </sheetViews>
  <sheetFormatPr defaultColWidth="9.140625" defaultRowHeight="12.75"/>
  <cols>
    <col min="1" max="1" width="6.8515625" style="0" customWidth="1"/>
    <col min="2" max="2" width="55.00390625" style="0" customWidth="1"/>
    <col min="3" max="3" width="10.28125" style="0" customWidth="1"/>
    <col min="4" max="4" width="17.421875" style="0" customWidth="1"/>
    <col min="5" max="5" width="18.57421875" style="0" customWidth="1"/>
  </cols>
  <sheetData>
    <row r="1" spans="1:5" ht="15" customHeight="1">
      <c r="A1" s="11" t="s">
        <v>6</v>
      </c>
      <c r="B1" s="11" t="s">
        <v>118</v>
      </c>
      <c r="C1" s="11" t="s">
        <v>55</v>
      </c>
      <c r="D1" s="11" t="s">
        <v>236</v>
      </c>
      <c r="E1" s="11" t="s">
        <v>237</v>
      </c>
    </row>
    <row r="2" spans="1:5" ht="15" customHeight="1">
      <c r="A2" s="12" t="s">
        <v>59</v>
      </c>
      <c r="B2" s="12" t="s">
        <v>238</v>
      </c>
      <c r="C2" s="12" t="s">
        <v>185</v>
      </c>
      <c r="D2" s="12" t="s">
        <v>1</v>
      </c>
      <c r="E2" s="12" t="s">
        <v>1</v>
      </c>
    </row>
    <row r="3" spans="1:5" ht="15" customHeight="1">
      <c r="A3" s="10" t="s">
        <v>9</v>
      </c>
      <c r="B3" s="10" t="s">
        <v>239</v>
      </c>
      <c r="C3" s="10" t="s">
        <v>240</v>
      </c>
      <c r="D3" s="14">
        <v>0.009207650429481974</v>
      </c>
      <c r="E3" s="14">
        <v>0.010193636804424694</v>
      </c>
    </row>
    <row r="4" spans="1:5" ht="15" customHeight="1">
      <c r="A4" s="10" t="s">
        <v>12</v>
      </c>
      <c r="B4" s="10" t="s">
        <v>241</v>
      </c>
      <c r="C4" s="10" t="s">
        <v>242</v>
      </c>
      <c r="D4" s="14">
        <v>0.0007619307537460884</v>
      </c>
      <c r="E4" s="14">
        <v>0.0008435504561250249</v>
      </c>
    </row>
    <row r="5" spans="1:5" ht="15" customHeight="1">
      <c r="A5" s="10" t="s">
        <v>15</v>
      </c>
      <c r="B5" s="10" t="s">
        <v>243</v>
      </c>
      <c r="C5" s="10" t="s">
        <v>244</v>
      </c>
      <c r="D5" s="14">
        <v>0.002733749588535686</v>
      </c>
      <c r="E5" s="14">
        <v>0.0027537371362736807</v>
      </c>
    </row>
    <row r="6" spans="1:5" ht="15" customHeight="1">
      <c r="A6" s="10" t="s">
        <v>18</v>
      </c>
      <c r="B6" s="10" t="s">
        <v>245</v>
      </c>
      <c r="C6" s="10" t="s">
        <v>246</v>
      </c>
      <c r="D6" s="14">
        <v>0.0006717226634433954</v>
      </c>
      <c r="E6" s="14">
        <v>0.0007465776930700638</v>
      </c>
    </row>
    <row r="7" spans="1:5" ht="15" customHeight="1">
      <c r="A7" s="10" t="s">
        <v>21</v>
      </c>
      <c r="B7" s="10" t="s">
        <v>247</v>
      </c>
      <c r="C7" s="10" t="s">
        <v>248</v>
      </c>
      <c r="D7" s="10"/>
      <c r="E7" s="10"/>
    </row>
    <row r="8" spans="1:5" ht="15" customHeight="1">
      <c r="A8" s="10" t="s">
        <v>24</v>
      </c>
      <c r="B8" s="10" t="s">
        <v>249</v>
      </c>
      <c r="C8" s="10" t="s">
        <v>250</v>
      </c>
      <c r="D8" s="10"/>
      <c r="E8" s="10"/>
    </row>
    <row r="9" spans="1:5" ht="15" customHeight="1">
      <c r="A9" s="10" t="s">
        <v>27</v>
      </c>
      <c r="B9" s="10" t="s">
        <v>251</v>
      </c>
      <c r="C9" s="10" t="s">
        <v>252</v>
      </c>
      <c r="D9" s="14">
        <v>0.0028167380369294665</v>
      </c>
      <c r="E9" s="14">
        <v>0.0026039919251779732</v>
      </c>
    </row>
    <row r="10" spans="1:5" ht="15" customHeight="1">
      <c r="A10" s="10" t="s">
        <v>30</v>
      </c>
      <c r="B10" s="10" t="s">
        <v>253</v>
      </c>
      <c r="C10" s="10" t="s">
        <v>254</v>
      </c>
      <c r="D10" s="14">
        <v>0.01619179147213661</v>
      </c>
      <c r="E10" s="14">
        <v>0.017141494015071437</v>
      </c>
    </row>
    <row r="11" spans="1:5" ht="15" customHeight="1">
      <c r="A11" s="10" t="s">
        <v>33</v>
      </c>
      <c r="B11" s="10" t="s">
        <v>255</v>
      </c>
      <c r="C11" s="10" t="s">
        <v>256</v>
      </c>
      <c r="D11" s="14">
        <v>0.04013344501619118</v>
      </c>
      <c r="E11" s="14">
        <v>0</v>
      </c>
    </row>
    <row r="12" spans="1:5" ht="15" customHeight="1">
      <c r="A12" s="10" t="s">
        <v>36</v>
      </c>
      <c r="B12" s="10" t="s">
        <v>257</v>
      </c>
      <c r="C12" s="10" t="s">
        <v>250</v>
      </c>
      <c r="D12" s="10"/>
      <c r="E12" s="10"/>
    </row>
    <row r="13" spans="1:5" ht="15" customHeight="1">
      <c r="A13" s="12" t="s">
        <v>97</v>
      </c>
      <c r="B13" s="12" t="s">
        <v>258</v>
      </c>
      <c r="C13" s="12" t="s">
        <v>259</v>
      </c>
      <c r="D13" s="12"/>
      <c r="E13" s="12"/>
    </row>
    <row r="14" spans="1:5" ht="15" customHeight="1">
      <c r="A14" s="10" t="s">
        <v>9</v>
      </c>
      <c r="B14" s="10" t="s">
        <v>260</v>
      </c>
      <c r="C14" s="10" t="s">
        <v>261</v>
      </c>
      <c r="D14" s="13">
        <v>43259067400</v>
      </c>
      <c r="E14" s="13">
        <v>43290171600</v>
      </c>
    </row>
    <row r="15" spans="1:5" ht="15" customHeight="1">
      <c r="A15" s="10"/>
      <c r="B15" s="10" t="s">
        <v>262</v>
      </c>
      <c r="C15" s="10" t="s">
        <v>263</v>
      </c>
      <c r="D15" s="13">
        <v>43259067400</v>
      </c>
      <c r="E15" s="13">
        <v>43290171600</v>
      </c>
    </row>
    <row r="16" spans="1:5" ht="15" customHeight="1">
      <c r="A16" s="10"/>
      <c r="B16" s="10" t="s">
        <v>264</v>
      </c>
      <c r="C16" s="10" t="s">
        <v>265</v>
      </c>
      <c r="D16" s="13">
        <v>4325906.74</v>
      </c>
      <c r="E16" s="13">
        <v>4329017.16</v>
      </c>
    </row>
    <row r="17" spans="1:5" ht="15" customHeight="1">
      <c r="A17" s="10" t="s">
        <v>12</v>
      </c>
      <c r="B17" s="10" t="s">
        <v>266</v>
      </c>
      <c r="C17" s="10" t="s">
        <v>267</v>
      </c>
      <c r="D17" s="13">
        <v>-122870500</v>
      </c>
      <c r="E17" s="13">
        <v>-31104200.000000004</v>
      </c>
    </row>
    <row r="18" spans="1:5" ht="15" customHeight="1">
      <c r="A18" s="10"/>
      <c r="B18" s="10" t="s">
        <v>268</v>
      </c>
      <c r="C18" s="10" t="s">
        <v>269</v>
      </c>
      <c r="D18" s="15">
        <v>275.66</v>
      </c>
      <c r="E18" s="15">
        <v>634.23</v>
      </c>
    </row>
    <row r="19" spans="1:5" ht="15" customHeight="1">
      <c r="A19" s="10"/>
      <c r="B19" s="10" t="s">
        <v>270</v>
      </c>
      <c r="C19" s="10" t="s">
        <v>271</v>
      </c>
      <c r="D19" s="13">
        <v>2756600</v>
      </c>
      <c r="E19" s="13">
        <v>6342300</v>
      </c>
    </row>
    <row r="20" spans="1:5" ht="15" customHeight="1">
      <c r="A20" s="10"/>
      <c r="B20" s="10" t="s">
        <v>272</v>
      </c>
      <c r="C20" s="10" t="s">
        <v>273</v>
      </c>
      <c r="D20" s="15">
        <v>-12562.71</v>
      </c>
      <c r="E20" s="15">
        <v>-3744.65</v>
      </c>
    </row>
    <row r="21" spans="1:5" ht="15" customHeight="1">
      <c r="A21" s="10"/>
      <c r="B21" s="10" t="s">
        <v>274</v>
      </c>
      <c r="C21" s="10" t="s">
        <v>275</v>
      </c>
      <c r="D21" s="13">
        <v>-125627100</v>
      </c>
      <c r="E21" s="13">
        <v>-37446500</v>
      </c>
    </row>
    <row r="22" spans="1:5" ht="15" customHeight="1">
      <c r="A22" s="10" t="s">
        <v>15</v>
      </c>
      <c r="B22" s="10" t="s">
        <v>276</v>
      </c>
      <c r="C22" s="10" t="s">
        <v>277</v>
      </c>
      <c r="D22" s="13">
        <v>43136196900</v>
      </c>
      <c r="E22" s="13">
        <v>43259067400</v>
      </c>
    </row>
    <row r="23" spans="1:5" ht="15" customHeight="1">
      <c r="A23" s="10"/>
      <c r="B23" s="10" t="s">
        <v>278</v>
      </c>
      <c r="C23" s="10" t="s">
        <v>279</v>
      </c>
      <c r="D23" s="13">
        <v>43136196900</v>
      </c>
      <c r="E23" s="13">
        <v>43259067400</v>
      </c>
    </row>
    <row r="24" spans="1:5" ht="15" customHeight="1">
      <c r="A24" s="10"/>
      <c r="B24" s="10" t="s">
        <v>280</v>
      </c>
      <c r="C24" s="10" t="s">
        <v>281</v>
      </c>
      <c r="D24" s="15">
        <v>4313619.69</v>
      </c>
      <c r="E24" s="15">
        <v>4325906.74</v>
      </c>
    </row>
    <row r="25" spans="1:5" ht="15" customHeight="1">
      <c r="A25" s="10" t="s">
        <v>18</v>
      </c>
      <c r="B25" s="10" t="s">
        <v>282</v>
      </c>
      <c r="C25" s="10" t="s">
        <v>283</v>
      </c>
      <c r="D25" s="14">
        <v>0.9635</v>
      </c>
      <c r="E25" s="14">
        <v>0.9608</v>
      </c>
    </row>
    <row r="26" spans="1:5" ht="15" customHeight="1">
      <c r="A26" s="10" t="s">
        <v>21</v>
      </c>
      <c r="B26" s="10" t="s">
        <v>284</v>
      </c>
      <c r="C26" s="10" t="s">
        <v>285</v>
      </c>
      <c r="D26" s="14">
        <v>0.9989</v>
      </c>
      <c r="E26" s="14">
        <v>0.999</v>
      </c>
    </row>
    <row r="27" spans="1:5" ht="15" customHeight="1">
      <c r="A27" s="10" t="s">
        <v>24</v>
      </c>
      <c r="B27" s="10" t="s">
        <v>286</v>
      </c>
      <c r="C27" s="10" t="s">
        <v>287</v>
      </c>
      <c r="D27" s="14">
        <v>0</v>
      </c>
      <c r="E27" s="14">
        <v>0</v>
      </c>
    </row>
    <row r="28" spans="1:5" ht="15" customHeight="1">
      <c r="A28" s="10" t="s">
        <v>27</v>
      </c>
      <c r="B28" s="10" t="s">
        <v>288</v>
      </c>
      <c r="C28" s="10" t="s">
        <v>289</v>
      </c>
      <c r="D28" s="13">
        <v>50</v>
      </c>
      <c r="E28" s="13">
        <v>50</v>
      </c>
    </row>
    <row r="29" spans="1:5" ht="15" customHeight="1">
      <c r="A29" s="10" t="s">
        <v>30</v>
      </c>
      <c r="B29" s="10" t="s">
        <v>290</v>
      </c>
      <c r="C29" s="10" t="s">
        <v>291</v>
      </c>
      <c r="D29" s="20">
        <v>12712.74</v>
      </c>
      <c r="E29" s="20">
        <v>12652.68</v>
      </c>
    </row>
    <row r="30" spans="1:5" ht="15" customHeight="1">
      <c r="A30" s="10" t="s">
        <v>33</v>
      </c>
      <c r="B30" s="10" t="s">
        <v>292</v>
      </c>
      <c r="C30" s="10" t="s">
        <v>293</v>
      </c>
      <c r="D30" s="10"/>
      <c r="E30" s="10"/>
    </row>
    <row r="31" spans="1:5" ht="15" customHeight="1">
      <c r="A31" s="16" t="s">
        <v>294</v>
      </c>
      <c r="B31" s="16" t="s">
        <v>294</v>
      </c>
      <c r="C31" s="16" t="s">
        <v>294</v>
      </c>
      <c r="D31" s="16" t="s">
        <v>294</v>
      </c>
      <c r="E31" s="16"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32" t="s">
        <v>6</v>
      </c>
      <c r="B1" s="32" t="s">
        <v>295</v>
      </c>
      <c r="C1" s="32" t="s">
        <v>296</v>
      </c>
      <c r="D1" s="32" t="s">
        <v>297</v>
      </c>
      <c r="E1" s="32"/>
      <c r="F1" s="32"/>
    </row>
    <row r="2" spans="1:6" ht="15" customHeight="1">
      <c r="A2" s="32"/>
      <c r="B2" s="32"/>
      <c r="C2" s="32"/>
      <c r="D2" s="4" t="s">
        <v>298</v>
      </c>
      <c r="E2" s="4" t="s">
        <v>299</v>
      </c>
      <c r="F2" s="4" t="s">
        <v>300</v>
      </c>
    </row>
    <row r="3" spans="1:6" ht="15" customHeight="1">
      <c r="A3" s="5" t="s">
        <v>59</v>
      </c>
      <c r="B3" s="5" t="s">
        <v>301</v>
      </c>
      <c r="C3" s="5"/>
      <c r="D3" s="5"/>
      <c r="E3" s="5"/>
      <c r="F3" s="5"/>
    </row>
    <row r="4" spans="1:6" ht="15" customHeight="1">
      <c r="A4" s="2" t="s">
        <v>67</v>
      </c>
      <c r="B4" s="2" t="s">
        <v>67</v>
      </c>
      <c r="C4" s="2" t="s">
        <v>67</v>
      </c>
      <c r="D4" s="2" t="s">
        <v>67</v>
      </c>
      <c r="E4" s="2" t="s">
        <v>67</v>
      </c>
      <c r="F4" s="2" t="s">
        <v>67</v>
      </c>
    </row>
    <row r="5" spans="1:6" ht="15" customHeight="1">
      <c r="A5" s="2"/>
      <c r="B5" s="2"/>
      <c r="C5" s="2" t="s">
        <v>1</v>
      </c>
      <c r="D5" s="2" t="s">
        <v>1</v>
      </c>
      <c r="E5" s="2" t="s">
        <v>1</v>
      </c>
      <c r="F5" s="2" t="s">
        <v>1</v>
      </c>
    </row>
    <row r="6" spans="1:6" ht="15" customHeight="1">
      <c r="A6" s="5" t="s">
        <v>97</v>
      </c>
      <c r="B6" s="5" t="s">
        <v>302</v>
      </c>
      <c r="C6" s="5"/>
      <c r="D6" s="5"/>
      <c r="E6" s="5"/>
      <c r="F6" s="5"/>
    </row>
    <row r="7" spans="1:6" ht="15" customHeight="1">
      <c r="A7" s="2" t="s">
        <v>67</v>
      </c>
      <c r="B7" s="2" t="s">
        <v>67</v>
      </c>
      <c r="C7" s="2" t="s">
        <v>67</v>
      </c>
      <c r="D7" s="2" t="s">
        <v>67</v>
      </c>
      <c r="E7" s="2" t="s">
        <v>67</v>
      </c>
      <c r="F7" s="2" t="s">
        <v>67</v>
      </c>
    </row>
    <row r="8" spans="1:6" ht="15" customHeight="1">
      <c r="A8" s="2"/>
      <c r="B8" s="2"/>
      <c r="C8" s="2" t="s">
        <v>1</v>
      </c>
      <c r="D8" s="2" t="s">
        <v>1</v>
      </c>
      <c r="E8" s="2" t="s">
        <v>1</v>
      </c>
      <c r="F8" s="2" t="s">
        <v>1</v>
      </c>
    </row>
    <row r="9" spans="1:6" ht="15" customHeight="1">
      <c r="A9" s="5" t="s">
        <v>145</v>
      </c>
      <c r="B9" s="5" t="s">
        <v>303</v>
      </c>
      <c r="C9" s="5"/>
      <c r="D9" s="5"/>
      <c r="E9" s="5"/>
      <c r="F9" s="5"/>
    </row>
    <row r="10" spans="1:6" ht="15" customHeight="1">
      <c r="A10" s="2" t="s">
        <v>67</v>
      </c>
      <c r="B10" s="2" t="s">
        <v>67</v>
      </c>
      <c r="C10" s="2" t="s">
        <v>67</v>
      </c>
      <c r="D10" s="2" t="s">
        <v>67</v>
      </c>
      <c r="E10" s="2" t="s">
        <v>67</v>
      </c>
      <c r="F10" s="2" t="s">
        <v>67</v>
      </c>
    </row>
    <row r="11" spans="1:6" ht="15" customHeight="1">
      <c r="A11" s="2"/>
      <c r="B11" s="2"/>
      <c r="C11" s="2" t="s">
        <v>1</v>
      </c>
      <c r="D11" s="2" t="s">
        <v>1</v>
      </c>
      <c r="E11" s="2" t="s">
        <v>1</v>
      </c>
      <c r="F11" s="2" t="s">
        <v>1</v>
      </c>
    </row>
    <row r="12" spans="1:6" ht="15" customHeight="1">
      <c r="A12" s="5" t="s">
        <v>148</v>
      </c>
      <c r="B12" s="5" t="s">
        <v>304</v>
      </c>
      <c r="C12" s="5"/>
      <c r="D12" s="5"/>
      <c r="E12" s="5"/>
      <c r="F12" s="5"/>
    </row>
    <row r="13" spans="1:6" ht="15" customHeight="1">
      <c r="A13" s="2" t="s">
        <v>67</v>
      </c>
      <c r="B13" s="2" t="s">
        <v>67</v>
      </c>
      <c r="C13" s="2" t="s">
        <v>67</v>
      </c>
      <c r="D13" s="2" t="s">
        <v>67</v>
      </c>
      <c r="E13" s="2" t="s">
        <v>67</v>
      </c>
      <c r="F13" s="2" t="s">
        <v>67</v>
      </c>
    </row>
    <row r="14" spans="1:6" ht="15" customHeight="1">
      <c r="A14" s="2" t="s">
        <v>1</v>
      </c>
      <c r="B14" s="2" t="s">
        <v>1</v>
      </c>
      <c r="C14" s="2" t="s">
        <v>1</v>
      </c>
      <c r="D14" s="2" t="s">
        <v>1</v>
      </c>
      <c r="E14" s="2" t="s">
        <v>1</v>
      </c>
      <c r="F14" s="2" t="s">
        <v>1</v>
      </c>
    </row>
    <row r="15" spans="1:6" ht="15" customHeight="1">
      <c r="A15" s="5" t="s">
        <v>155</v>
      </c>
      <c r="B15" s="5" t="s">
        <v>305</v>
      </c>
      <c r="C15" s="5"/>
      <c r="D15" s="5"/>
      <c r="E15" s="5"/>
      <c r="F15" s="5"/>
    </row>
    <row r="16" spans="1:6" ht="15" customHeight="1">
      <c r="A16" s="2" t="s">
        <v>67</v>
      </c>
      <c r="B16" s="2" t="s">
        <v>67</v>
      </c>
      <c r="C16" s="2" t="s">
        <v>67</v>
      </c>
      <c r="D16" s="2" t="s">
        <v>67</v>
      </c>
      <c r="E16" s="2" t="s">
        <v>67</v>
      </c>
      <c r="F16" s="2" t="s">
        <v>67</v>
      </c>
    </row>
    <row r="17" spans="1:6" ht="15" customHeight="1">
      <c r="A17" s="2" t="s">
        <v>1</v>
      </c>
      <c r="B17" s="2" t="s">
        <v>1</v>
      </c>
      <c r="C17" s="2" t="s">
        <v>1</v>
      </c>
      <c r="D17" s="2" t="s">
        <v>1</v>
      </c>
      <c r="E17" s="2" t="s">
        <v>1</v>
      </c>
      <c r="F17" s="2" t="s">
        <v>1</v>
      </c>
    </row>
    <row r="18" spans="1:6" ht="15" customHeight="1">
      <c r="A18" s="5" t="s">
        <v>148</v>
      </c>
      <c r="B18" s="5" t="s">
        <v>306</v>
      </c>
      <c r="C18" s="5"/>
      <c r="D18" s="5"/>
      <c r="E18" s="5"/>
      <c r="F18" s="5"/>
    </row>
    <row r="19" spans="1:6" ht="15" customHeight="1">
      <c r="A19" s="2" t="s">
        <v>67</v>
      </c>
      <c r="B19" s="2" t="s">
        <v>67</v>
      </c>
      <c r="C19" s="2" t="s">
        <v>67</v>
      </c>
      <c r="D19" s="2" t="s">
        <v>67</v>
      </c>
      <c r="E19" s="2" t="s">
        <v>67</v>
      </c>
      <c r="F19" s="2" t="s">
        <v>67</v>
      </c>
    </row>
    <row r="20" spans="1:6" ht="15" customHeight="1">
      <c r="A20" s="2" t="s">
        <v>1</v>
      </c>
      <c r="B20" s="2" t="s">
        <v>1</v>
      </c>
      <c r="C20" s="2" t="s">
        <v>1</v>
      </c>
      <c r="D20" s="2" t="s">
        <v>1</v>
      </c>
      <c r="E20" s="2" t="s">
        <v>1</v>
      </c>
      <c r="F20" s="2"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32" t="s">
        <v>6</v>
      </c>
      <c r="B1" s="32" t="s">
        <v>118</v>
      </c>
      <c r="C1" s="32" t="s">
        <v>307</v>
      </c>
      <c r="D1" s="32"/>
    </row>
    <row r="2" spans="1:4" ht="15" customHeight="1">
      <c r="A2" s="32"/>
      <c r="B2" s="32"/>
      <c r="C2" s="4" t="s">
        <v>308</v>
      </c>
      <c r="D2" s="4" t="s">
        <v>309</v>
      </c>
    </row>
    <row r="3" spans="1:4" ht="15" customHeight="1">
      <c r="A3" s="2" t="s">
        <v>9</v>
      </c>
      <c r="B3" s="2" t="s">
        <v>310</v>
      </c>
      <c r="C3" s="2" t="s">
        <v>1</v>
      </c>
      <c r="D3" s="2" t="s">
        <v>1</v>
      </c>
    </row>
    <row r="4" spans="1:4" ht="15" customHeight="1">
      <c r="A4" s="2" t="s">
        <v>67</v>
      </c>
      <c r="B4" s="2" t="s">
        <v>67</v>
      </c>
      <c r="C4" s="2" t="s">
        <v>67</v>
      </c>
      <c r="D4" s="2" t="s">
        <v>67</v>
      </c>
    </row>
    <row r="5" spans="1:4" ht="15" customHeight="1">
      <c r="A5" s="2"/>
      <c r="B5" s="2"/>
      <c r="C5" s="2" t="s">
        <v>1</v>
      </c>
      <c r="D5" s="2" t="s">
        <v>1</v>
      </c>
    </row>
    <row r="6" spans="1:4" ht="15" customHeight="1">
      <c r="A6" s="2" t="s">
        <v>97</v>
      </c>
      <c r="B6" s="2" t="s">
        <v>311</v>
      </c>
      <c r="C6" s="2" t="s">
        <v>1</v>
      </c>
      <c r="D6" s="2" t="s">
        <v>1</v>
      </c>
    </row>
    <row r="7" spans="1:4" ht="15" customHeight="1">
      <c r="A7" s="2" t="s">
        <v>67</v>
      </c>
      <c r="B7" s="2" t="s">
        <v>67</v>
      </c>
      <c r="C7" s="2" t="s">
        <v>67</v>
      </c>
      <c r="D7" s="2" t="s">
        <v>67</v>
      </c>
    </row>
    <row r="8" spans="1:4" ht="15" customHeight="1">
      <c r="A8" s="2"/>
      <c r="B8" s="2"/>
      <c r="C8" s="2" t="s">
        <v>1</v>
      </c>
      <c r="D8" s="2" t="s">
        <v>1</v>
      </c>
    </row>
    <row r="9" spans="1:4" ht="15" customHeight="1">
      <c r="A9" s="2" t="s">
        <v>145</v>
      </c>
      <c r="B9" s="2" t="s">
        <v>312</v>
      </c>
      <c r="C9" s="2" t="s">
        <v>1</v>
      </c>
      <c r="D9" s="2" t="s">
        <v>1</v>
      </c>
    </row>
    <row r="10" spans="1:4" ht="15" customHeight="1">
      <c r="A10" s="2" t="s">
        <v>67</v>
      </c>
      <c r="B10" s="2" t="s">
        <v>67</v>
      </c>
      <c r="C10" s="2" t="s">
        <v>67</v>
      </c>
      <c r="D10" s="2" t="s">
        <v>67</v>
      </c>
    </row>
    <row r="11" spans="1:4" ht="15" customHeight="1">
      <c r="A11" s="2"/>
      <c r="B11" s="2"/>
      <c r="C11" s="2" t="s">
        <v>1</v>
      </c>
      <c r="D11" s="2" t="s">
        <v>1</v>
      </c>
    </row>
    <row r="12" spans="1:4" ht="15" customHeight="1">
      <c r="A12" s="2" t="s">
        <v>148</v>
      </c>
      <c r="B12" s="2" t="s">
        <v>313</v>
      </c>
      <c r="C12" s="2" t="s">
        <v>1</v>
      </c>
      <c r="D12" s="2" t="s">
        <v>1</v>
      </c>
    </row>
    <row r="13" spans="1:4" ht="15" customHeight="1">
      <c r="A13" s="2" t="s">
        <v>67</v>
      </c>
      <c r="B13" s="2" t="s">
        <v>67</v>
      </c>
      <c r="C13" s="2" t="s">
        <v>67</v>
      </c>
      <c r="D13" s="2" t="s">
        <v>67</v>
      </c>
    </row>
    <row r="14" spans="1:4" ht="15" customHeight="1">
      <c r="A14" s="2"/>
      <c r="B14" s="2"/>
      <c r="C14" s="2" t="s">
        <v>1</v>
      </c>
      <c r="D14" s="2"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32" t="s">
        <v>6</v>
      </c>
      <c r="B1" s="32" t="s">
        <v>60</v>
      </c>
      <c r="C1" s="32" t="s">
        <v>236</v>
      </c>
      <c r="D1" s="32"/>
      <c r="E1" s="32" t="s">
        <v>237</v>
      </c>
      <c r="F1" s="32"/>
      <c r="G1" s="32" t="s">
        <v>58</v>
      </c>
    </row>
    <row r="2" spans="1:7" ht="15" customHeight="1">
      <c r="A2" s="32"/>
      <c r="B2" s="32"/>
      <c r="C2" s="4" t="s">
        <v>308</v>
      </c>
      <c r="D2" s="4" t="s">
        <v>314</v>
      </c>
      <c r="E2" s="4" t="s">
        <v>308</v>
      </c>
      <c r="F2" s="4" t="s">
        <v>314</v>
      </c>
      <c r="G2" s="32"/>
    </row>
    <row r="3" spans="1:7" ht="15" customHeight="1">
      <c r="A3" s="5" t="s">
        <v>62</v>
      </c>
      <c r="B3" s="5" t="s">
        <v>63</v>
      </c>
      <c r="C3" s="5" t="s">
        <v>1</v>
      </c>
      <c r="D3" s="5" t="s">
        <v>1</v>
      </c>
      <c r="E3" s="5" t="s">
        <v>1</v>
      </c>
      <c r="F3" s="5" t="s">
        <v>1</v>
      </c>
      <c r="G3" s="5" t="s">
        <v>1</v>
      </c>
    </row>
    <row r="4" spans="1:7" ht="15" customHeight="1">
      <c r="A4" s="2" t="s">
        <v>1</v>
      </c>
      <c r="B4" s="2" t="s">
        <v>315</v>
      </c>
      <c r="C4" s="2" t="s">
        <v>1</v>
      </c>
      <c r="D4" s="2" t="s">
        <v>1</v>
      </c>
      <c r="E4" s="2" t="s">
        <v>1</v>
      </c>
      <c r="F4" s="2" t="s">
        <v>1</v>
      </c>
      <c r="G4" s="2" t="s">
        <v>1</v>
      </c>
    </row>
    <row r="5" spans="1:7" ht="15" customHeight="1">
      <c r="A5" s="2" t="s">
        <v>1</v>
      </c>
      <c r="B5" s="2" t="s">
        <v>68</v>
      </c>
      <c r="C5" s="2" t="s">
        <v>1</v>
      </c>
      <c r="D5" s="2" t="s">
        <v>1</v>
      </c>
      <c r="E5" s="2" t="s">
        <v>1</v>
      </c>
      <c r="F5" s="2" t="s">
        <v>1</v>
      </c>
      <c r="G5" s="2" t="s">
        <v>1</v>
      </c>
    </row>
    <row r="6" spans="1:7" ht="15" customHeight="1">
      <c r="A6" s="2" t="s">
        <v>1</v>
      </c>
      <c r="B6" s="2" t="s">
        <v>316</v>
      </c>
      <c r="C6" s="2" t="s">
        <v>1</v>
      </c>
      <c r="D6" s="2" t="s">
        <v>1</v>
      </c>
      <c r="E6" s="2" t="s">
        <v>1</v>
      </c>
      <c r="F6" s="2" t="s">
        <v>1</v>
      </c>
      <c r="G6" s="2" t="s">
        <v>1</v>
      </c>
    </row>
    <row r="7" spans="1:7" ht="15" customHeight="1">
      <c r="A7" s="5" t="s">
        <v>70</v>
      </c>
      <c r="B7" s="5" t="s">
        <v>71</v>
      </c>
      <c r="C7" s="5" t="s">
        <v>1</v>
      </c>
      <c r="D7" s="5" t="s">
        <v>1</v>
      </c>
      <c r="E7" s="5" t="s">
        <v>1</v>
      </c>
      <c r="F7" s="5" t="s">
        <v>1</v>
      </c>
      <c r="G7" s="5" t="s">
        <v>1</v>
      </c>
    </row>
    <row r="8" spans="1:7" ht="15" customHeight="1">
      <c r="A8" s="2" t="s">
        <v>67</v>
      </c>
      <c r="B8" s="2" t="s">
        <v>67</v>
      </c>
      <c r="C8" s="2" t="s">
        <v>67</v>
      </c>
      <c r="D8" s="2" t="s">
        <v>67</v>
      </c>
      <c r="E8" s="2" t="s">
        <v>67</v>
      </c>
      <c r="F8" s="2" t="s">
        <v>67</v>
      </c>
      <c r="G8" s="2" t="s">
        <v>67</v>
      </c>
    </row>
    <row r="9" spans="1:7" ht="15" customHeight="1">
      <c r="A9" s="5" t="s">
        <v>73</v>
      </c>
      <c r="B9" s="5" t="s">
        <v>77</v>
      </c>
      <c r="C9" s="5" t="s">
        <v>1</v>
      </c>
      <c r="D9" s="5" t="s">
        <v>1</v>
      </c>
      <c r="E9" s="5" t="s">
        <v>1</v>
      </c>
      <c r="F9" s="5" t="s">
        <v>1</v>
      </c>
      <c r="G9" s="5" t="s">
        <v>1</v>
      </c>
    </row>
    <row r="10" spans="1:7" ht="15" customHeight="1">
      <c r="A10" s="2" t="s">
        <v>67</v>
      </c>
      <c r="B10" s="2" t="s">
        <v>67</v>
      </c>
      <c r="C10" s="2" t="s">
        <v>67</v>
      </c>
      <c r="D10" s="2" t="s">
        <v>67</v>
      </c>
      <c r="E10" s="2" t="s">
        <v>67</v>
      </c>
      <c r="F10" s="2" t="s">
        <v>67</v>
      </c>
      <c r="G10" s="2" t="s">
        <v>67</v>
      </c>
    </row>
    <row r="11" spans="1:7" ht="15" customHeight="1">
      <c r="A11" s="5" t="s">
        <v>76</v>
      </c>
      <c r="B11" s="5" t="s">
        <v>80</v>
      </c>
      <c r="C11" s="5" t="s">
        <v>1</v>
      </c>
      <c r="D11" s="5" t="s">
        <v>1</v>
      </c>
      <c r="E11" s="5" t="s">
        <v>1</v>
      </c>
      <c r="F11" s="5" t="s">
        <v>1</v>
      </c>
      <c r="G11" s="5" t="s">
        <v>1</v>
      </c>
    </row>
    <row r="12" spans="1:7" ht="15" customHeight="1">
      <c r="A12" s="2" t="s">
        <v>67</v>
      </c>
      <c r="B12" s="2" t="s">
        <v>67</v>
      </c>
      <c r="C12" s="2" t="s">
        <v>67</v>
      </c>
      <c r="D12" s="2" t="s">
        <v>67</v>
      </c>
      <c r="E12" s="2" t="s">
        <v>67</v>
      </c>
      <c r="F12" s="2" t="s">
        <v>67</v>
      </c>
      <c r="G12" s="2" t="s">
        <v>67</v>
      </c>
    </row>
    <row r="13" spans="1:7" ht="15" customHeight="1">
      <c r="A13" s="5" t="s">
        <v>79</v>
      </c>
      <c r="B13" s="5" t="s">
        <v>86</v>
      </c>
      <c r="C13" s="5" t="s">
        <v>1</v>
      </c>
      <c r="D13" s="5" t="s">
        <v>1</v>
      </c>
      <c r="E13" s="5" t="s">
        <v>1</v>
      </c>
      <c r="F13" s="5" t="s">
        <v>1</v>
      </c>
      <c r="G13" s="5" t="s">
        <v>1</v>
      </c>
    </row>
    <row r="14" spans="1:7" ht="15" customHeight="1">
      <c r="A14" s="2" t="s">
        <v>67</v>
      </c>
      <c r="B14" s="2" t="s">
        <v>67</v>
      </c>
      <c r="C14" s="2" t="s">
        <v>67</v>
      </c>
      <c r="D14" s="2" t="s">
        <v>67</v>
      </c>
      <c r="E14" s="2" t="s">
        <v>67</v>
      </c>
      <c r="F14" s="2" t="s">
        <v>67</v>
      </c>
      <c r="G14" s="2" t="s">
        <v>67</v>
      </c>
    </row>
    <row r="15" spans="1:7" ht="15" customHeight="1">
      <c r="A15" s="5" t="s">
        <v>82</v>
      </c>
      <c r="B15" s="5" t="s">
        <v>89</v>
      </c>
      <c r="C15" s="5" t="s">
        <v>1</v>
      </c>
      <c r="D15" s="5" t="s">
        <v>1</v>
      </c>
      <c r="E15" s="5" t="s">
        <v>1</v>
      </c>
      <c r="F15" s="5" t="s">
        <v>1</v>
      </c>
      <c r="G15" s="5" t="s">
        <v>1</v>
      </c>
    </row>
    <row r="16" spans="1:7" ht="15" customHeight="1">
      <c r="A16" s="2" t="s">
        <v>67</v>
      </c>
      <c r="B16" s="2" t="s">
        <v>67</v>
      </c>
      <c r="C16" s="2" t="s">
        <v>67</v>
      </c>
      <c r="D16" s="2" t="s">
        <v>67</v>
      </c>
      <c r="E16" s="2" t="s">
        <v>67</v>
      </c>
      <c r="F16" s="2" t="s">
        <v>67</v>
      </c>
      <c r="G16" s="2" t="s">
        <v>67</v>
      </c>
    </row>
    <row r="17" spans="1:7" ht="15" customHeight="1">
      <c r="A17" s="5" t="s">
        <v>85</v>
      </c>
      <c r="B17" s="5" t="s">
        <v>92</v>
      </c>
      <c r="C17" s="5" t="s">
        <v>1</v>
      </c>
      <c r="D17" s="5" t="s">
        <v>1</v>
      </c>
      <c r="E17" s="5" t="s">
        <v>1</v>
      </c>
      <c r="F17" s="5" t="s">
        <v>1</v>
      </c>
      <c r="G17" s="5" t="s">
        <v>1</v>
      </c>
    </row>
    <row r="18" spans="1:7" ht="15" customHeight="1">
      <c r="A18" s="2" t="s">
        <v>67</v>
      </c>
      <c r="B18" s="2" t="s">
        <v>67</v>
      </c>
      <c r="C18" s="2" t="s">
        <v>67</v>
      </c>
      <c r="D18" s="2" t="s">
        <v>67</v>
      </c>
      <c r="E18" s="2" t="s">
        <v>67</v>
      </c>
      <c r="F18" s="2" t="s">
        <v>67</v>
      </c>
      <c r="G18" s="2" t="s">
        <v>67</v>
      </c>
    </row>
    <row r="19" spans="1:7" ht="15" customHeight="1">
      <c r="A19" s="5" t="s">
        <v>88</v>
      </c>
      <c r="B19" s="5" t="s">
        <v>95</v>
      </c>
      <c r="C19" s="5" t="s">
        <v>1</v>
      </c>
      <c r="D19" s="5" t="s">
        <v>1</v>
      </c>
      <c r="E19" s="5" t="s">
        <v>1</v>
      </c>
      <c r="F19" s="5" t="s">
        <v>1</v>
      </c>
      <c r="G19" s="5" t="s">
        <v>1</v>
      </c>
    </row>
    <row r="20" spans="1:7" ht="15" customHeight="1">
      <c r="A20" s="2" t="s">
        <v>1</v>
      </c>
      <c r="B20" s="2" t="s">
        <v>98</v>
      </c>
      <c r="C20" s="2" t="s">
        <v>1</v>
      </c>
      <c r="D20" s="2" t="s">
        <v>1</v>
      </c>
      <c r="E20" s="2" t="s">
        <v>1</v>
      </c>
      <c r="F20" s="2" t="s">
        <v>1</v>
      </c>
      <c r="G20" s="2" t="s">
        <v>1</v>
      </c>
    </row>
    <row r="21" spans="1:7" ht="15" customHeight="1">
      <c r="A21" s="5" t="s">
        <v>100</v>
      </c>
      <c r="B21" s="5" t="s">
        <v>104</v>
      </c>
      <c r="C21" s="5" t="s">
        <v>1</v>
      </c>
      <c r="D21" s="5" t="s">
        <v>1</v>
      </c>
      <c r="E21" s="5" t="s">
        <v>1</v>
      </c>
      <c r="F21" s="5" t="s">
        <v>1</v>
      </c>
      <c r="G21" s="5" t="s">
        <v>1</v>
      </c>
    </row>
    <row r="22" spans="1:7" ht="15" customHeight="1">
      <c r="A22" s="2" t="s">
        <v>67</v>
      </c>
      <c r="B22" s="2" t="s">
        <v>67</v>
      </c>
      <c r="C22" s="2" t="s">
        <v>67</v>
      </c>
      <c r="D22" s="2" t="s">
        <v>67</v>
      </c>
      <c r="E22" s="2" t="s">
        <v>67</v>
      </c>
      <c r="F22" s="2" t="s">
        <v>67</v>
      </c>
      <c r="G22" s="2" t="s">
        <v>67</v>
      </c>
    </row>
    <row r="23" spans="1:7" ht="15" customHeight="1">
      <c r="A23" s="5" t="s">
        <v>103</v>
      </c>
      <c r="B23" s="5" t="s">
        <v>107</v>
      </c>
      <c r="C23" s="5" t="s">
        <v>1</v>
      </c>
      <c r="D23" s="5" t="s">
        <v>1</v>
      </c>
      <c r="E23" s="5" t="s">
        <v>1</v>
      </c>
      <c r="F23" s="5" t="s">
        <v>1</v>
      </c>
      <c r="G23" s="5" t="s">
        <v>1</v>
      </c>
    </row>
    <row r="24" spans="1:7" ht="15" customHeight="1">
      <c r="A24" s="5" t="s">
        <v>106</v>
      </c>
      <c r="B24" s="5" t="s">
        <v>110</v>
      </c>
      <c r="C24" s="5" t="s">
        <v>1</v>
      </c>
      <c r="D24" s="5" t="s">
        <v>1</v>
      </c>
      <c r="E24" s="5" t="s">
        <v>1</v>
      </c>
      <c r="F24" s="5" t="s">
        <v>1</v>
      </c>
      <c r="G24"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Lê Thị Thúy</dc:creator>
  <cp:keywords/>
  <dc:description/>
  <cp:lastModifiedBy>NGUYEN VIET HA</cp:lastModifiedBy>
  <dcterms:created xsi:type="dcterms:W3CDTF">2023-01-09T10:47:10Z</dcterms:created>
  <dcterms:modified xsi:type="dcterms:W3CDTF">2023-03-07T08:04:16Z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